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80" activeTab="3"/>
  </bookViews>
  <sheets>
    <sheet name="Бюджет_на_съдебна система" sheetId="5" r:id="rId1"/>
    <sheet name="Капиталови_разходи_по_месеци" sheetId="1" r:id="rId2"/>
    <sheet name="Органи_на_съдебната_система" sheetId="2" r:id="rId3"/>
    <sheet name="Протоколи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4" i="4" l="1"/>
  <c r="T15" i="5"/>
  <c r="S15" i="5"/>
  <c r="R15" i="5"/>
  <c r="Q15" i="5"/>
  <c r="P15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T13" i="5"/>
  <c r="S13" i="5"/>
  <c r="R13" i="5"/>
  <c r="Q13" i="5"/>
  <c r="P13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V9" i="5"/>
  <c r="T9" i="5"/>
  <c r="S9" i="5"/>
  <c r="R9" i="5"/>
  <c r="Q9" i="5"/>
  <c r="P9" i="5"/>
  <c r="O9" i="5"/>
  <c r="N9" i="5"/>
  <c r="M9" i="5"/>
  <c r="L9" i="5"/>
  <c r="K9" i="5"/>
  <c r="J9" i="5"/>
  <c r="I9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U7" i="5"/>
  <c r="U6" i="5"/>
  <c r="U5" i="5"/>
  <c r="U4" i="5"/>
  <c r="U13" i="5" s="1"/>
  <c r="U3" i="5"/>
  <c r="C305" i="4" l="1"/>
  <c r="C303" i="4"/>
  <c r="C35" i="4" l="1"/>
</calcChain>
</file>

<file path=xl/sharedStrings.xml><?xml version="1.0" encoding="utf-8"?>
<sst xmlns="http://schemas.openxmlformats.org/spreadsheetml/2006/main" count="1598" uniqueCount="629">
  <si>
    <t>Основен ремонт</t>
  </si>
  <si>
    <t>ДМА</t>
  </si>
  <si>
    <t>НДА</t>
  </si>
  <si>
    <t>Капиталови разходи</t>
  </si>
  <si>
    <t>Оперативни разходи</t>
  </si>
  <si>
    <t>Общо разходи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</si>
  <si>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</si>
  <si>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</si>
  <si>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</si>
  <si>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</si>
  <si>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</si>
  <si>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</si>
  <si>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</si>
  <si>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</si>
  <si>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</si>
  <si>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</si>
  <si>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</si>
  <si>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</si>
  <si>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</si>
  <si>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-</t>
  </si>
  <si>
    <t>Отчет</t>
  </si>
  <si>
    <t>Капиталови</t>
  </si>
  <si>
    <t>Оперативни</t>
  </si>
  <si>
    <t>**Предоставената информация не съдържа данни за ВСС, НИП и ИВСС</t>
  </si>
  <si>
    <t>Съдилища</t>
  </si>
  <si>
    <t>ВКС</t>
  </si>
  <si>
    <t>ВАС</t>
  </si>
  <si>
    <t>Прокуратура</t>
  </si>
  <si>
    <t>Общо капиталови</t>
  </si>
  <si>
    <t>Таблица 1</t>
  </si>
  <si>
    <t>Таблица 2</t>
  </si>
  <si>
    <t>ПРБ</t>
  </si>
  <si>
    <t>Капиталови разходи, лв.</t>
  </si>
  <si>
    <t>Утвърден бюджет</t>
  </si>
  <si>
    <t>хил. лв.</t>
  </si>
  <si>
    <t>Бюджет за капиталови разходи</t>
  </si>
  <si>
    <t>Отчет на капиталовите разходи</t>
  </si>
  <si>
    <t>бюджет</t>
  </si>
  <si>
    <t>отчет</t>
  </si>
  <si>
    <t xml:space="preserve"> Капиталови разходи</t>
  </si>
  <si>
    <t xml:space="preserve">         - основен ремонт</t>
  </si>
  <si>
    <t>51-00 "Основен ремонт на ДМА"</t>
  </si>
  <si>
    <t xml:space="preserve">         - придобиване на материални дълготрайни активи</t>
  </si>
  <si>
    <t>52-00 "Придобиване на ДМА"</t>
  </si>
  <si>
    <t xml:space="preserve">         - придобиване на нематериални дълготрайни активи</t>
  </si>
  <si>
    <t>53-00</t>
  </si>
  <si>
    <t>Общи разходи</t>
  </si>
  <si>
    <t>мнл лв</t>
  </si>
  <si>
    <t>Капиталови/общи разходи</t>
  </si>
  <si>
    <t>Ръст на разходите за съдебна власт (ном.)</t>
  </si>
  <si>
    <t>Ръст на БВП (ном.)</t>
  </si>
  <si>
    <t>Бюджет</t>
  </si>
  <si>
    <t>Одобрен/неодобрен</t>
  </si>
  <si>
    <t>Планиран/непланиран</t>
  </si>
  <si>
    <t>Аргументация</t>
  </si>
  <si>
    <t>Пленум</t>
  </si>
  <si>
    <t>05.07.2017</t>
  </si>
  <si>
    <t>(ОС Монтана) Закупуване на 2 бр. копирни машини и 2 бр. тонер-консумативи</t>
  </si>
  <si>
    <t>Няма</t>
  </si>
  <si>
    <t>Потвърждава</t>
  </si>
  <si>
    <t>(РС Габрово) закупуване на многофункционална копирна машина</t>
  </si>
  <si>
    <t>Одобрен</t>
  </si>
  <si>
    <t>(РС Г.Тошево) основен ремонт на сградата за обследване на енергийна ефективност и издаване на валиден сертификат за енергийни характеристики на сградата; обследване за установяване на техническите характеристики, свързани с Удостоверение на изискванията по чл. 169, ал. 1, т. 1-5 и ал. 3 от ЗУТ и възстановяване на проектна документация на сградата.</t>
  </si>
  <si>
    <t>Средствата са за сметка на неразпределения резерв по бюджета на съдебната власт за 2017 г. по § 10-00 „Издръжка“.</t>
  </si>
  <si>
    <t xml:space="preserve">Потвърждава </t>
  </si>
  <si>
    <t>Средствата са за сметка на неразпределения резерв за 2017 г. по § 10-00 „Издръжка“ по бюджета на съдебната власт.</t>
  </si>
  <si>
    <t>(РС Попово) текущ ремонт на сутеренни помещения и основен ремонт около сградата на Съдебната палата - изграждане на дренаж и отводняване</t>
  </si>
  <si>
    <t>Одобрени</t>
  </si>
  <si>
    <t>Средствата са за сметка на неразпределения резерв по бюджета на съдебната власт за 2017 г. по § 10-00 „Издръжка“ (за сутерена) + Средствата са за сметка на утвърдените съгласно решение по т. 32 от протокол № 14/27.04.2017 г. на Пленума на ВСС, средства за „Непредвидени и неотложни основни ремонти” (дренаж и отводняване)</t>
  </si>
  <si>
    <t>няма данни</t>
  </si>
  <si>
    <t>не е ясно</t>
  </si>
  <si>
    <t>Завеждане на имот по баланса на ВСС</t>
  </si>
  <si>
    <t>19.07.2017</t>
  </si>
  <si>
    <t>(OС Ст.Заг.) доставка и монтаж на нов актив – центробежна помпа на отоплителен котел в сградата на съда</t>
  </si>
  <si>
    <t>Средствата са за сметка на резерва за неотложни и непредвидени разходи по бюджета на съдебната власт за 2017 г.</t>
  </si>
  <si>
    <t>(РС Елин Пелин) закупуване на 1 бр. климатик за сървърно помещение и 6 бр. климатици за работни помещения</t>
  </si>
  <si>
    <t xml:space="preserve">ИМА: липса на източници на финансиране (по-дълги в протокола) </t>
  </si>
  <si>
    <t>(РС Ихтиман) закупуване на 1 бр. климатик за сървърно помещение и 11 бр. климатици за работни помещения</t>
  </si>
  <si>
    <t>Средствата са за сметка на неразпределения резерв по § 10-00 „Издръжка“ за 2017 г. по бюджета на съдебната власт. (за 1я кл. в сървърното)</t>
  </si>
  <si>
    <t xml:space="preserve">ИМА: липса на източници на финансиране (по-дълги в протокола-ИДЕНТИЧНИ с предходните) </t>
  </si>
  <si>
    <t>(РС Асеновград) закупуване на многофункционална копирна машина</t>
  </si>
  <si>
    <t>Неодобрен</t>
  </si>
  <si>
    <t>(РС Дулово) закупуване на 5 броя климатици</t>
  </si>
  <si>
    <t>ИМА: липса на финансови средства и допълнителни източници на финансиране ((по-дълги в протокола-ИДЕНТИЧНИ с предходните)</t>
  </si>
  <si>
    <t xml:space="preserve">Потвръждава </t>
  </si>
  <si>
    <t>(РС Свиленград) закупуване и монтаж на 8 броя климатици</t>
  </si>
  <si>
    <t>ИМА: липса на източник на финансиране (same)</t>
  </si>
  <si>
    <t>(РС Радомир) изграждане и оборудване на помещение за работа по ЗЗКИ</t>
  </si>
  <si>
    <t>Средствата са за сметка на неразпределения резерв по § 10-00 „Издръжка“ по бюджета на съдебната власт за 2017 г.</t>
  </si>
  <si>
    <t>1. НАМАЛЯВА § 51-00 „Основен ремонт на ДМА“ с 866 000 лв.; 2. УВЕЛИЧАВА § 52-00 „Придобиване на ДМА“ с 866 000 лв. </t>
  </si>
  <si>
    <t>26.07.2017</t>
  </si>
  <si>
    <t>(ОС Варна) закупуване на 9 бр. компютърни конфигурации за новопостъпили магистрати, за които няма налична техника</t>
  </si>
  <si>
    <t>Средствата са за сметка на неразпределения резерв за 2017 г. по § 52-00 „Придобиване на ДМА“ по бюджета на съдебната власт.</t>
  </si>
  <si>
    <t>(РС Брезник) закупуване на 1 брой сървър</t>
  </si>
  <si>
    <t xml:space="preserve">Средствата са за сметка на неразпределения резерв по бюджета на съдебната власт за 2017 г. по § 52-00 „Придобиване на ДМА“. </t>
  </si>
  <si>
    <t>(ОС Ст.Загора) закупуване на многофункционална копирна машина</t>
  </si>
  <si>
    <t>ИМА: формалните</t>
  </si>
  <si>
    <t>(РС Търговище; същото и за РС Мадан) закупуване на многофункционална копирна машина</t>
  </si>
  <si>
    <t>ИМА:формалните</t>
  </si>
  <si>
    <t>(РС Карлово) средства за закупуване на звукозаписна техника</t>
  </si>
  <si>
    <t>(РС Провадия; + още няколко съдилища)доставка и монтаж на звукозаписна и повикваща система за две съдебни зали</t>
  </si>
  <si>
    <t>Потвръждава</t>
  </si>
  <si>
    <t>02.08.2017</t>
  </si>
  <si>
    <t xml:space="preserve">(ОС Разград) средства за изграждане на алуминиева преграда на коридор. </t>
  </si>
  <si>
    <t>Средствата са сметка на неразпределения резерв по бюджета на съдебната власт за 2017 г., по § 10-00 „Издръжка".</t>
  </si>
  <si>
    <t>Средствата са сметка на резерва за неотложни и непредвидени разходи за 2017 г. по бюджета на съдебната власт.</t>
  </si>
  <si>
    <t>(АдмС Ст.Загора)текущ ремонт на отоплителна система и за отстраняване на щетите от аварията</t>
  </si>
  <si>
    <t>(РС Девин) средства за непредвидени СМР при извършване на основен ремонт по фасадата и покрива на сградата на съда</t>
  </si>
  <si>
    <t xml:space="preserve">1.1.     НАМАЛЯВА § 51 00 „Основен ремонт на ДМА“ на ВСС с 3,334 лв. УВЕЛИЧАВА § 51 00 „Основен ремонт на ДМА“ на Районен съд гр. Девин с 3,334 лв.; за сметка на утвърдените съгласно решение по т. 32 от протокол № 14/27.04.2017 г. на Пленума на ВСС, средства за „Непредвидими и неотложни ремонти“. </t>
  </si>
  <si>
    <t>Средствата са сметка на резерва за неотложни и непредвидени разходи по бюджета на съдебната власт за 2017 г.</t>
  </si>
  <si>
    <t>(РС Поморие) средства за текущ ремонт на съдебна зала, електроинсталация и обзавеждане на същата</t>
  </si>
  <si>
    <t>(РС Сливен) средства за обзавеждане кабинета на председателя на съда.</t>
  </si>
  <si>
    <t>Средствата са сметка на неразпределения резерв по бюджета на съдебната власт за 2017 г., по § 10 00 „Издръжка".</t>
  </si>
  <si>
    <t>Няма и е отбелязано от членове на ВСС</t>
  </si>
  <si>
    <t>(РС Сливен) средства за авариен ремонт на архивно помещение.</t>
  </si>
  <si>
    <t xml:space="preserve">Средствата са сметка на резерва за неотложни и непредвидени разходи по бюджета на съдебната власт за 2017 г. </t>
  </si>
  <si>
    <t>(РС Търговище) довършване на текущ непредвиден ремонт на сервизни помещения</t>
  </si>
  <si>
    <t>ВСС текущ ремонт на всички помещения в сградата на Висш съдебен съвет</t>
  </si>
  <si>
    <t>Одобрява</t>
  </si>
  <si>
    <t>Два отказа за климатици</t>
  </si>
  <si>
    <t>09.08.2017</t>
  </si>
  <si>
    <t>(ОС Добрич) подмяна на честотен регулатор на служебен асансьор</t>
  </si>
  <si>
    <t>Средствата са за сметка на неразпределения резерв по бюджета на съдебната власт за 2017 г., по § 52 00 „Придобиване на ДМА“.</t>
  </si>
  <si>
    <t>КБФ е упълномощена от Пленума да взема реш по време на ваканцията, когато П не заседава</t>
  </si>
  <si>
    <t xml:space="preserve">осигуряване на достъпна среда в 20 съдебни сгради. </t>
  </si>
  <si>
    <t>Корекции на бюджета</t>
  </si>
  <si>
    <t xml:space="preserve">Обяснението да се види в протоколо </t>
  </si>
  <si>
    <t>(РС Павликени) извършване на авариен основен ремонт на покрив.</t>
  </si>
  <si>
    <t xml:space="preserve">Средствата са за сметка на утвърдените съгласно решение по т. 32 от протокол № 24/27.07.2017 г. на Пленума на ВСС, средства за „Непредвидими и неотложни ремонти“. </t>
  </si>
  <si>
    <t>(РС Панагюрище) авариен ремонт на фасадни козирки.</t>
  </si>
  <si>
    <t xml:space="preserve">(РС Радомир) закупуване на звукозаписна техника и информационна система /4 броя информационни табла и 1 брой обобщаващо табло/. </t>
  </si>
  <si>
    <t xml:space="preserve">Средствата са за сметка на неразпределения резерв по бюджета на съдебната власт за 2017 г., по § § 10 00 „Издръжка“.  </t>
  </si>
  <si>
    <t>(РС Свищов) текущ ремонт на покрива и помещенията на тавански етаж за отстраняване на последиците от течове на Съдебната палата в гр. Свищов</t>
  </si>
  <si>
    <t xml:space="preserve">Средствата са за сметка на резерва за неотложни и непредвидени разходи за 2017 г. по бюджета на съдебната власт. </t>
  </si>
  <si>
    <t>БЕЛЕЖКА: Няма данни за сумите, защото решенията се взимат директно от КБФ, а в нейните протоколи суми няма никога.</t>
  </si>
  <si>
    <t>16.08.2017</t>
  </si>
  <si>
    <t>(ОС Благоевград) основен ремонт на котелно помещение за преминаване на газ с доставка и монтаж на газова горелка.</t>
  </si>
  <si>
    <t>Средствата са за сметка на утвърдените съгласно решение по т. 32 от протокол № 24/27.07.2017 г. на Пленума на ВСС, средства за „Непредвидени и неотложни основни ремонти“</t>
  </si>
  <si>
    <t>(РС Девин) закупуване на офис оборудване на три канцеларии</t>
  </si>
  <si>
    <t>Средствата са за сметка на неразпределения резерв по бюджета на съдебната власт за 2017 г., по § 10 00 „Издръжка“.</t>
  </si>
  <si>
    <t>(РС Казанлък) закупуване на 1 брой сървър.</t>
  </si>
  <si>
    <t>(РС Поморие) закупуване на 1 брой сървър.</t>
  </si>
  <si>
    <t>30.08.2017</t>
  </si>
  <si>
    <t>(РС РАднево) закупуване на климатик</t>
  </si>
  <si>
    <t>(ОС Габрово) закупуване на климатик за съдебна зала</t>
  </si>
  <si>
    <t>(РС Добрич) закупуване на 2 броя климатици за работни помещения.</t>
  </si>
  <si>
    <t>13.09.2017</t>
  </si>
  <si>
    <t>(ОС Бургас) ремонт на покрива на сградата</t>
  </si>
  <si>
    <t>25 РС и ОС, на които предходни месеци са отказани извършването на разходи за климатици, звукоз.техника, информационни дисплеи и др.</t>
  </si>
  <si>
    <t>Средствата са за сметка на неразпределения резерв по бюджета на съдебната власт за 2017 г. по § 10-00 „Издръжка</t>
  </si>
  <si>
    <t>(РС Димитровг)закупуване на климатик за работно помещение</t>
  </si>
  <si>
    <t>(РС Кюстендил) извършване на авариен ремонт на регистратура и деловодства</t>
  </si>
  <si>
    <t>Средствата са за сметка на резерва за неотложни и непредвидени разходи за 2017 г. по бюджета на съдебната власт.</t>
  </si>
  <si>
    <t>(РС Попово) доставка и монтаж на чугунен водогреен котел с газова горелка и изготвяне на инвестиционен проект за основен ремонт – изграждане на дренаж и отводняване в двора на съда</t>
  </si>
  <si>
    <t xml:space="preserve">Средствата са за сметка на резерва за неотложни и непредвидени разходи по бюджета на съдебната власт за 2017 г. </t>
  </si>
  <si>
    <t>(РС Сливен) закупуване на 20 броя климатици за работни помещения.</t>
  </si>
  <si>
    <t>20.09.2017</t>
  </si>
  <si>
    <t>(РС Пазарджик) закупуване на 4 броя настолни компютри</t>
  </si>
  <si>
    <t xml:space="preserve">Средствата са за сметка на неразпределения резерв по бюджета на съдебната власт за 2017 г. по § 10-00 „Издръжка“. </t>
  </si>
  <si>
    <t>(РС Тервел) неотложен текущ ремонт – подмяна на дограма и част от отоплителната инсталация</t>
  </si>
  <si>
    <t>27.09.2017</t>
  </si>
  <si>
    <t>(АС ВелТ)закупуване и монтаж на 1 брой климатична система</t>
  </si>
  <si>
    <t>(АдмС Русе) неотложен текущ ремонт на климатична инсталация</t>
  </si>
  <si>
    <t>(РС Девня) неотложен текущ ремонт на електроинсталация в сградата на съда</t>
  </si>
  <si>
    <t>(РС Казанлък)текущ ремонт на 5 бр. сервизни помещения в съдебната палата</t>
  </si>
  <si>
    <t xml:space="preserve">12.10.2017 </t>
  </si>
  <si>
    <t>Новият състав на ВСС и КБФ</t>
  </si>
  <si>
    <t>18.10.2017</t>
  </si>
  <si>
    <t>(ОС Монтана)закупуване на метална каса по ЗЗКИ</t>
  </si>
  <si>
    <t>Средствата са за сметка на неразпределения резерв по § 10-00 „Издръжка“ за 2017 г. по бюджета на съдебната власт.</t>
  </si>
  <si>
    <t>(ОС Ст.Загора)закупуване на 3 броя компютърни конфигурации.</t>
  </si>
  <si>
    <t>Частично одобрен-1 бр. Конфигурация</t>
  </si>
  <si>
    <t>(РС Средец)закупуване на 3 броя компютърни конфигурации</t>
  </si>
  <si>
    <t xml:space="preserve">25.10.2017 </t>
  </si>
  <si>
    <t>(РС Кърджали)закупуване на копирна техника XEROX VersaLink B7035</t>
  </si>
  <si>
    <t>Средствата са за сметка на неразпределения резерв по § 52-00 „Придобиване на ДМА" за 2017 г. по бюджета на съдебната власт</t>
  </si>
  <si>
    <t>(РС Монтана)закупуване на електронна информационна система за четири броя съдебни зали</t>
  </si>
  <si>
    <t>Средствата са за сметка на неразпределения резерв по § 52- 00 „Придобиване на ДМА" за 2017 г. по бюджета на съдебната власт</t>
  </si>
  <si>
    <t>(РС Перник) закупуване на климатик, обзавеждане на кабинети, закупуване на гуми за служебен автомобил, застраховка гражданска отговорност, внедряване на модул „Съдебен призовкар“ и други</t>
  </si>
  <si>
    <t>Средствата са за сметка на неразпределения резерв по бюджета на съдебната власт за 2017 г. по § 52-00 „Придобиване на ДМА"</t>
  </si>
  <si>
    <t>01.11.2017</t>
  </si>
  <si>
    <t>(РС Плевен)средства за закупуване на компютърна техника.</t>
  </si>
  <si>
    <t>(ОС Ловеч) два броя климатици</t>
  </si>
  <si>
    <t>Средствата са за сметка на неразпределения резерв по § 10-00 „Издръжка" за 2017 г. по бюджета на съдебната власт.</t>
  </si>
  <si>
    <t>(РС Първомай)закупуване на климатик за работно помещение</t>
  </si>
  <si>
    <t>(РС Кюстендил)текущ ремонт на кабинети, обзавеждане на помещения, доставка и монтаж на 8 бр. Климатици</t>
  </si>
  <si>
    <t xml:space="preserve">Средствата са за сметка на неразпределения резерв по § 10-00 „Издръжка“ за 2017 г. по бюджета на съдебната власт. </t>
  </si>
  <si>
    <t>(РС Свищов)закупуване на 6 броя метални шкафове</t>
  </si>
  <si>
    <t>Тия шкафове да не са инкрустирани със "Сваровски"</t>
  </si>
  <si>
    <t>08.11.2017</t>
  </si>
  <si>
    <t>(АдмС Хасково)неотложен текущ ремонт – отводняване на английски двор с налагащ се демонтаж и монтаж на водоохлаждащ агрегат</t>
  </si>
  <si>
    <t>(РС Казанлък)закупуване на 3 броя климатици</t>
  </si>
  <si>
    <t>Средствата са за сметка на неразпределения резерв по бюджета на съдебната власт за 2017 г. по § 52-00 „Придобиване на ДМА“.</t>
  </si>
  <si>
    <t>(РС Сливен)закупуване на 2 бр. копирни машини Canon iR 2530i и 2 бр. тонер касети</t>
  </si>
  <si>
    <t>(РС Девня)закупуване на 2 броя принтери</t>
  </si>
  <si>
    <t>Средствата са за сметка на неразпределения резерв за 2017 г. по § 10-00 „Издръжка" по бюджета на съдебната власт.</t>
  </si>
  <si>
    <t>(РС Гълъбово) закупуване на 1 бр. сървър и 1 бр. UPS</t>
  </si>
  <si>
    <t>(РС Костинброд) закупуване на 1 брой UPS</t>
  </si>
  <si>
    <t>Средствата са за сметка на неразпределения резерв по § 52-00 „Придобиване на ДМА“ по бюджета на съдебната власт за 2017 г.</t>
  </si>
  <si>
    <t>(РС Разлог) закупуване на 15 бр. батерии за UPS</t>
  </si>
  <si>
    <t>15.11.2017</t>
  </si>
  <si>
    <t>(РС Радомир) закупуване на 1 брой копирна машина Xerox Versa Link B7035.</t>
  </si>
  <si>
    <t>Средствата са за сметка на неразпределения резерв по бюджета на съдебната власт за 2017 г. по § 52-00 „Придобиване на ДМА".</t>
  </si>
  <si>
    <t>(РС Раднево)закупуване на климатик</t>
  </si>
  <si>
    <t>22.11.2017</t>
  </si>
  <si>
    <t>(AС София) закупуване на 8 броя копирни машини</t>
  </si>
  <si>
    <t>(РС Димитровгр)закупуване на 1 брой копирна машина Xerox Versa Link B7035</t>
  </si>
  <si>
    <t>(РС Попово)текущ ремонт – топлоизолиране на задна фасада на пристройка</t>
  </si>
  <si>
    <t>(АдмС Габрово)изпълнение на противообледенителна инсталация</t>
  </si>
  <si>
    <t>(ОС Ст.Заг.)закупуване на звукозаписна техника за съдебна зала</t>
  </si>
  <si>
    <t>Средствата са за сметка на неразпределения резерв по бюджета на съдебната власт за 2017 г. по § 52-00 „Придобиване на ДМА“</t>
  </si>
  <si>
    <t>29.11.2017</t>
  </si>
  <si>
    <t>(РС Несебър)закупуване на 7 броя климатици</t>
  </si>
  <si>
    <t>Средствата са за сметка на неразпределения резерв по бюджета на съдебната власт за 2017 г. по § 52-00 „Придобиване на ДМА“. </t>
  </si>
  <si>
    <t>(СГС)3 бр. копирни машини Xerox Versa Link B7035</t>
  </si>
  <si>
    <t>(АССГ)2 бр. копирни машини</t>
  </si>
  <si>
    <t>(ОС Разград)закупуване на копирна машина Xerox Alta Link B8045</t>
  </si>
  <si>
    <t>(ОС Русе)закупуване на копирна машина Xerox Versa Link B7035</t>
  </si>
  <si>
    <t>Средствата са за сметка на неразпределения резерв по бюджета на съдебната власт за 2017 г. по § 52-00 „Придобиване на ДМА“.+ДАВА СЪГЛАСИЕ неусвоената част от целево отпуснатите средства за доставка на стълбищен робот в Окръжен съд гр. Русе, в размер на 1 060 лв. да бъде използвана за покриване на разходи за закупуване на копирна машина.</t>
  </si>
  <si>
    <t>Излиза, че тия копирни машини са на различни цени в различните съдилища. Може обаче да има някакво намаление за количество и за конкретния модел...</t>
  </si>
  <si>
    <t>(АС Варна)изграждане на помещение за класифицирана информация /10 200 лв./, за изграждане на сървърно помещение /9 661 лв./ и за подмяна на интериорни врати /5 100 лв./</t>
  </si>
  <si>
    <t>Средствата в размер на 15 300 лв. са за сметка на резерва за непредвидени и неотложни разходи по бюджета на съдебната власт за 2017г. 29.3.НАМАЛЯВА бюджета по § 51-00 „Основен ремонт“ за 2017 г. на Висш съдебен съвет с 9 661 лв., като сумата е за сметка на утвърдените, съгласно решение по т. 37 от протокол № 28/21.09.2017 г. на Пленума на ВСС, средства за „Непредвидени и неотложни основни ремонти“, съгласно актуализираното поименно разпределение на разходите по § 51-00 „Основни ремонти на ДМА“.Вътрешно компенсирани промени по бюджета на органи на съдебната власт за 2017 г.</t>
  </si>
  <si>
    <t>6.12.2017</t>
  </si>
  <si>
    <t>(АССГ)закупуване на 20 броя компютърни конфигурации</t>
  </si>
  <si>
    <t>Приема за сведение решение на Комисия „Професионална квалификация и информационни технологии“ по протокол № 32/28.11.2017 г., т. 12. Решение по същество няма.</t>
  </si>
  <si>
    <t>(РС Пловдив) закупуване на елементи за информационна структура и софтуер за виртуализация</t>
  </si>
  <si>
    <t>Средствата са за сметка на неразпределения резерв по бюджета на съдебната власт за 2017 г. по § 52-00 „Придобиване на ДМА“. 27 770 лв. за закупуване на технологичните елементи от информационната структура на съда и 1 432 лв. за закупуване на софтуер за виртуализация</t>
  </si>
  <si>
    <t>(ОС Пазарджик) закупуване на копирна машина</t>
  </si>
  <si>
    <t>ОТЛАГА вземането на решение по искането; ПРЕПОРЪЧВА на административния ръководител на Окръжен съд гр. Пазарджик да поднови искането си през 2018 г.</t>
  </si>
  <si>
    <t>Същото, но за РС Мездра, РС Свиленград, РС Елена и РС Ямбол.</t>
  </si>
  <si>
    <t>13.12.2017</t>
  </si>
  <si>
    <t>(АдмС Ст.Заг.) закупуване на звукозаписна техника за четири съдебни зали</t>
  </si>
  <si>
    <t>Корекции м/у бюджета на РС Омуртаг и АдмС СЗ 1. НАМАЛЯВА § 52-00 „Придобиване на ДМА“ на Районен съд гр. Омуртаг с 3,555; 2. УВЕЛИЧАВА § 10-00 „Издръжка“ на Административен съд гр. Стара Загора с 3,555</t>
  </si>
  <si>
    <t>(ОС Кюстендил)закупуване на копирна машина</t>
  </si>
  <si>
    <t xml:space="preserve">ОТЛАГА вземането на решение;ПРЕПОРЪЧВА на административния ръководител на Окръжен съд гр. Кюстендил да поднови искането си през 2018  </t>
  </si>
  <si>
    <t>Същото за РС Перник 3 бр. Копирни машини</t>
  </si>
  <si>
    <t>04.07.2018</t>
  </si>
  <si>
    <t xml:space="preserve">(Военно-окръжна П. – София)неотложен основен ремонт на отоплителната инсталация в сградата на </t>
  </si>
  <si>
    <t>1. НАМАЛЯВА § 51-00 „Основен ремонт на ДМА" на Висш съдебен съвет с 19 200 лв. 2. УВЕЛИЧАВА § 51-00 „Основен ремонт на ДМА" на Прокуратурата на Република България с 19 200 лв. (...) за сметка на утвърдения Неразпределен резерв за проектиране и основен ремонт на сгради, съгласно решение по т. 15 от протокол № 6/01.03.2018 г. на Пленума на ВСС</t>
  </si>
  <si>
    <t>Корекции на бюджетите</t>
  </si>
  <si>
    <t>Средствата са за сметка на резерва за неотложни и непредвидени разходи по бюджета на съдебната власт за 2018 г.</t>
  </si>
  <si>
    <t>(ОС Разград)основен ремонт на входната врата на сградата</t>
  </si>
  <si>
    <t>11.07.2018</t>
  </si>
  <si>
    <t>Прокуратура -инвестиционните намерения за бъдещо ползване на сгради, находящи се на ул. „Монтевидео“ № 21 и ул. „Народно хоро“ № 89б</t>
  </si>
  <si>
    <t>Предвидено в Инвестиционната програма на ВСС за 2018; 1.НАМАЛЯВА § 51-00 „Основен ремонт на ДМА" на ВСС със 120 000 лв.2. УВЕЛИЧАВА § 51-00 „Основен ремонт на ДМА" на
Прокуратурата на РБ със 120 000 лв.</t>
  </si>
  <si>
    <t>Има: Обект „Проектиране и преустройство на сгради за нуждите на Прокуратурата на Република България, находящи се на ул. „Монтевидео" № 21 и ул. „Народно хоро" № 89б" е заложен в Инвестиционната програма на ВСС за 2018 г., като нов обект за 2018 г. с прогнозна сметна стойност и годишна задача за 2018 г. - 120 000 лв</t>
  </si>
  <si>
    <t>(РС Асеновград) Основен ремонт по преустройство на част от обществена сграда на пл. „Акад. Николай Хайтов“ № 8 в гр. Асеновград за нуждите на съдебната власт</t>
  </si>
  <si>
    <t>Корекции на бюджетите: 1. НАМАЛЯВА § 51-00 „Основен ремонт на ДМА" на
ВСС с 215 573 лв.2. УВЕЛИЧАВА § 51-00 „Основен ремонт на ДМА" на
РСгр. Асеновград с 215 573 лв.</t>
  </si>
  <si>
    <t>(РС Трън)ремонт на отоплителната инсталация, покривното водоотвеждане и изграждане на метална решетка на централния вход</t>
  </si>
  <si>
    <t>Средствата са за сметка на резерва за неотложни и непредвидени разходи по бюджета на съдебната власт за 2018 г. + корекции на бюджетите</t>
  </si>
  <si>
    <t>(РС Девня)закупуване на 3 броя климатици</t>
  </si>
  <si>
    <t>Корекции на бюджетите:1. НАМАЛЯВА § 52-00 „Придобиване на ДМА" на
ВСС с 2 850 лв.2. УВЕЛИЧАВА § 10-00 „Издръжка" на РС Девня с 2 850 лв.</t>
  </si>
  <si>
    <t>(РС Лом)12 броя климатици</t>
  </si>
  <si>
    <t>Корекции на бюджетите: 1. НАМАЛЯВА § 52-00 „Придобиване на ДМА" на
ВСС с 10 068 лв.2. УВЕЛИЧАВА § 10-00 „Издръжка" на РС Лом с 10 068 лв</t>
  </si>
  <si>
    <t>(ОС Ст.Заг.)15 броя климатични системи</t>
  </si>
  <si>
    <t>Корекции на бюджетите:...</t>
  </si>
  <si>
    <t>(РС Сливен)доставка и монтаж на 12 броя климатични системи</t>
  </si>
  <si>
    <t>няма</t>
  </si>
  <si>
    <t>(АдмС Видин) закупуване на сървър</t>
  </si>
  <si>
    <t xml:space="preserve">Корекции на бюджетите:1. НАМАЛЯВА § 52-00 „Придобиване на ДМА“ на ВСС с 4,722; 2. УВЕЛИЧАВА § 52-00 „Придобиване на ДМА“ на АдмС гр. Видин с 4,722
</t>
  </si>
  <si>
    <t>18.07.2018</t>
  </si>
  <si>
    <t>(РС Провадия) закупуване на огнеупорен сейф за съхранение на класифицирана информация</t>
  </si>
  <si>
    <t>Корекции на бюджетите: ...</t>
  </si>
  <si>
    <t>(РС Костинброд)</t>
  </si>
  <si>
    <t>РЕШИ:Във връзка с решение на ВСС от 23 септември 2010 г. по т. 7 от което е видно, че е увеличена бюджетната сметка на РС Костинброд по § 10-30 „Текущ ремонт“ със сумата …. за ремонт на хидроизолация по тераси за сметка на неразпределения резерв за аварийни и непредвидени разходи по бюджета на съдебната власт за 2010 г. Бюджетната комисия счита, че материалите по настоящата точка следва да бъдат върнати на комисия „Управление на собствеността“, с оглед преценка на това обстоятелство, че такива средства през 2010 г. са отпускани за същите цели на РС Костинброд.</t>
  </si>
  <si>
    <t>(РС Брезник)корекция на отпуснатата сума за основен ремонт на външно стълбище и входна врата</t>
  </si>
  <si>
    <t xml:space="preserve">Корекции на бюджетите:1.1. НАМАЛЯВА § 51-00 „Основен ремонт на ДМА“ на ВСС с 1,994
1.2. УВЕЛИЧАВА § 51-00 „Основен ремонт на ДМА“ на РС Брезник с1,994 + за сметка на утвърдения Неразпределен резерв за проектиране и основен ремонт на сгради, съгласно решение по т. 65 от протокол № 19/05.07.2018 г. на Пленума на ВСС.
</t>
  </si>
  <si>
    <t>(ОС Силистра)присъединяване на сградата на Съдебна палата към газоразпределителната мрежа</t>
  </si>
  <si>
    <t>Корекции на бюджетите: от Основен ремонт на ДМА на ВСС в Основен ремонт на ДМА на РС С.</t>
  </si>
  <si>
    <t>Има</t>
  </si>
  <si>
    <t>(РС Дупница)изграждане на газова инсталация,  реконструкция на отоплителна система, пожароизвестителна и звуково-оповестителна система</t>
  </si>
  <si>
    <t>същото като горе</t>
  </si>
  <si>
    <t>(РС Добрич)закупуване на климатик и шредер</t>
  </si>
  <si>
    <t>Корекции на бюджети: от "Придобиване на ДМА" на ВСС в "Издръжка" на РС Д.</t>
  </si>
  <si>
    <t>Климатици за няколко съдилища за няколко хиляди лв.</t>
  </si>
  <si>
    <t>25.07.2018</t>
  </si>
  <si>
    <t>(ОС Благоевград)средства за доставка и монтаж на АТЦ</t>
  </si>
  <si>
    <t>Корекции на бюджети</t>
  </si>
  <si>
    <t>(АССГ)средства за закупуване на 31 броя компютърни конфигурации</t>
  </si>
  <si>
    <t>Корекции в бюджетите</t>
  </si>
  <si>
    <t>(РС Перник)закупуване на 5 броя климатици.</t>
  </si>
  <si>
    <t>(РС Бургас)закупуване на една нова копирна машина и извършване на ремонт на функционираща такава</t>
  </si>
  <si>
    <t>Корекции..</t>
  </si>
  <si>
    <t>(РС Велинград)средства за закупуване на компютърна система „NForce“</t>
  </si>
  <si>
    <t>(РС Провадия)закупуване на шредер за регистратура класифицирана информация.</t>
  </si>
  <si>
    <t>01.08.2018</t>
  </si>
  <si>
    <t>(РС Добрич)изработка и монтаж на ограда, ведно с плъзгаща се врата</t>
  </si>
  <si>
    <t>(OС Шумен)обособяване на център по медиация</t>
  </si>
  <si>
    <t>16.08.2018</t>
  </si>
  <si>
    <t>(ОС Разград)средства за заплащането на надвишени количества строително-монтажни работи</t>
  </si>
  <si>
    <t>(РС Гоце Д.)средства за СМР по изграждане на асансьорна уредба за възлагане на аксесорни договори</t>
  </si>
  <si>
    <t>Още 16 съдилища с подобни искания за ремонти дейности. Всички са одобрени.</t>
  </si>
  <si>
    <t>Корекции по бюджетите</t>
  </si>
  <si>
    <t>Има:Отпуснатите средства са съобразени с размера на утвърдените с решение по т. 32 от протокол № 10/06.03.2017 г. на Пленума на ВСС пределни ценови лимити за закупуване на климатици на работни помещения.</t>
  </si>
  <si>
    <t>22.08.2018</t>
  </si>
  <si>
    <t>(РС Чирпан)доставка и монтаж на климатик за сървърно помещение</t>
  </si>
  <si>
    <t>(ОС Пловдив)закупуване на 5 бр. Шредери</t>
  </si>
  <si>
    <t>НЕ одобрява</t>
  </si>
  <si>
    <t>29.08.2018</t>
  </si>
  <si>
    <t>(СРС)закупуване на лиценз за допълнителен панел за контрол на достъпа в сграда на СРС на бул. „Ген. М. Д. Скобелев“ № 23.</t>
  </si>
  <si>
    <t>Корекции на бюджетите: намаляване на Придобиване на ДМА на ВСС и увеличаване Придобиване на НДА на СРС</t>
  </si>
  <si>
    <t>(РС Нова Загора)основен ремонт - проектиране и присъединяване към газопреносната мрежа</t>
  </si>
  <si>
    <t>Корекции на бюджетите: "Основен ремонт на ДМА" - ВСС намален, РС увеличен + за сметка на утвърдения неразпределен резерв за проектиране и основен ремонт на сгради, съгласно решение по т. 65 от протокол № 19/05.07.2018 г. на Пленума на ВСС</t>
  </si>
  <si>
    <t>04.09.2018</t>
  </si>
  <si>
    <t>(ОС Сливен) доставка и монтаж на 33 броя климатици</t>
  </si>
  <si>
    <t>(РС Средец)закупуване на климатик за сървърно помещение</t>
  </si>
  <si>
    <t>(РС Плевен) закупуване на 1 бр климатик за съдебна зала</t>
  </si>
  <si>
    <t>20.09.2018</t>
  </si>
  <si>
    <t>Kinda: Компресорът на съществуващия е изгорял; неговият ремонт ще струва 450 лева. Не е оправдано да се дават толкова средства, при условие че цената на новия, който трябва да се купи, е 960 лева и ще бъде с много по-продължителен период на експлоатация.</t>
  </si>
  <si>
    <t>Има: Комисията счита, че разхода следва да бъде извършен при съобразяване с обичайната практика на държавните институции, които поставят националния флаг и знамето на ЕС пред официалния вход или на самата фасада на сградата с размерите, които съответстват.</t>
  </si>
  <si>
    <t>(РС Търговище)изработка на метален шкаф за „Бюро съдимост“</t>
  </si>
  <si>
    <t>(РС Девня)закупуване на климатик за сървърно помещение</t>
  </si>
  <si>
    <t>Същото за РС Пазарджик</t>
  </si>
  <si>
    <t>(РС Бяла)направа на силова и слаботокова инсталация и демонтаж и монтаж на климатици</t>
  </si>
  <si>
    <t>Средствата са за сметка на резерва за неотложни и непредвидени разходи по бюджета на съдебната власт за 2018 г. + Корекции..</t>
  </si>
  <si>
    <t>Има: Отпуснатите средства са съобразени с размера на утвърдените с решение на Пленума на Висш съдебен съвет по протокол № 10/16.03.2017 г. пределни цени за закупуване на климатици за работни помещения. + Известно е, колеги, че там взехме решение да се строи нова съдебна палата - съществуващата ще бъде разрушена и на нейно място ще се построи нова. Същевременно до процеса на изграждането на новата те се настаняват в други помещения, за които е необходимо да бъде направен ремонт и да се обзаведат с климатици (майко мила)</t>
  </si>
  <si>
    <t>26.09.2018</t>
  </si>
  <si>
    <t>(РС Свиленград)закупуване на 1 брой климатик за кабинет</t>
  </si>
  <si>
    <t>Kinda: наличният климатик, който е, е от 2007 г. и поради дългия експлоатационен срок е дефектирал. Препоръката е за закупуването на нов, тъй като ремонтът ще струва много повече, имайки предвид и краткия експлоатационен период, който може да бъде след ремонта. Събрани са три оферти.</t>
  </si>
  <si>
    <t>(АдмС Бургас) подмяна на системата за видеонаблюдение и доставка и монтаж на система за контрол на достъпа в помещението по ЗЗКИ</t>
  </si>
  <si>
    <t>(РС Петрич)ограда и плъзгаща метална врата в двора на съда</t>
  </si>
  <si>
    <t xml:space="preserve">Средствата са за сметка на резерва за неотложни и непредвидени разходи по бюджета на съдебната власт за 2018 </t>
  </si>
  <si>
    <t>(ВКС) преработка на осветителни тела и подмяна на осветлението с LED крушки</t>
  </si>
  <si>
    <t xml:space="preserve"> Kinda: Колеги,
знаете, че тук има предписание още отпреди и в изпълнение на тези предписания /предписанията са от 2016 г./ председателят на ВКС в доклада си за енергийно обследване твърди, че е необходимо да се извършат тези промени със спестяващи мерки, каквито да са предприемат, преди да бъде направено повторното енергийно обследване на сграда, необходими за паспортизация на същата.</t>
  </si>
  <si>
    <t>(СРС)закупуване на преносим компютър от висок клас</t>
  </si>
  <si>
    <t>Корекции...</t>
  </si>
  <si>
    <t>Няма, щото тва не е мотив: Това са тези, с които работят по отделните зали. Така го разбрах</t>
  </si>
  <si>
    <t>(АдмС Пазарджик) закупуване на 7 броя компютърни конфигурации</t>
  </si>
  <si>
    <t>(Военно-апС)закупуване на 2 броя компютърни конфигурации, 2 броя лазерни принтери и 2 броя шредери</t>
  </si>
  <si>
    <t>Одобрява (принтерите от наличните нови във ВСС)</t>
  </si>
  <si>
    <t>(ОС Пазарджик)закупуване на 3 броя компютърни конфигурации и подновяване на озвучителна и звукозаписна техника.</t>
  </si>
  <si>
    <t>Kinda: Твърди се, че звукозаписната техника е остаряла, не се чува добре вече</t>
  </si>
  <si>
    <t>(РС Перник) закупуване на 3 броя компютърни конфигурации, 3 броя МФУ и 3 броя UPS</t>
  </si>
  <si>
    <t>Kinda: Исканата
техника е за оборудване на три работни места с компютърни
конфигурации - за разкрита нова щатна бройка „съдия", свободна щатна бройка „съдия", увеличена бройка на „съдия по вписванията" - и встъпване в длъжност на съответните лица. Искането е минало през Комисия „Професионална квалификация и информационни технологии". На заседанието си те са приели, че този разход е необходим и целесъобразен.</t>
  </si>
  <si>
    <t>(АС Варна)закупуване на 10 бр. компютърни конфигурации, 1 бр. сървър от среден клас и ОЕМ лиценз за операционна система.</t>
  </si>
  <si>
    <t>(ОС Хасково)закупуване на 3 броя мултифункционални устройства, 1 брой мрежови принтер, 5 броя скенери и 10 броя UPS</t>
  </si>
  <si>
    <t>РС Попово, Кубрат и Чирпан също с комптърни неща.</t>
  </si>
  <si>
    <t>10.10.2018</t>
  </si>
  <si>
    <t>(OС Габрово)закупуване на компютърни конфигурации</t>
  </si>
  <si>
    <t>(РС Ботевград)закупуване на 72 броя акумулаторни батерии</t>
  </si>
  <si>
    <t>17.10.2018</t>
  </si>
  <si>
    <t>(РС Плевен)6 броя климатици за съдебна зала и работни кабинети</t>
  </si>
  <si>
    <t>24.10.2018</t>
  </si>
  <si>
    <t>(ОС Добрич) неотложни ремонтни дейности в сградата на съда</t>
  </si>
  <si>
    <t>(ОС Видин)основен ремонт с цел изпълнение на предписания на „ПБЗН“ – Видин</t>
  </si>
  <si>
    <t>(РС Луковит)изготвяне на инвестиционен проект за преустройство на сграда, находяща се в гр. Луковит, ул. „Милин камък" № 2</t>
  </si>
  <si>
    <t>(АдмС Разград) закупуване на 1 бр. сървър от нисък клас, 1 бр. мрежово архивиращо устройство, 1 бр. сървърно-комуникационен шкаф, 1 бр. комутатор и обследване и преокабеляване на съществуващата кабелна среда</t>
  </si>
  <si>
    <t>Още 8 съдилища с компютърни заявки, все одобрени (под 20 000лв.)</t>
  </si>
  <si>
    <t>31.10.2018</t>
  </si>
  <si>
    <t>(РС Ботевград)придобиване на ДМА – доставка и монтаж на записващо устройства на системата за видеонаблюдение в сградата</t>
  </si>
  <si>
    <t>Отлага</t>
  </si>
  <si>
    <t xml:space="preserve">Има:В момента работна група към ВСС решава въпроса със строителството, ремонта и поддръжката на охранителните системи в сградите на органите на съдебната власт. Преди произнасянето й изграждането на такива системи е нецелесъобразно. </t>
  </si>
  <si>
    <t>(РС Средец)закупуване на устройство за изкачване на стълби, за осигуряване на достъпна архитектурна среда в сградата на Районен съд гр. Средец</t>
  </si>
  <si>
    <t>Средствата в размер на 5 500 лв. са за сметка на наличностите по сметки от предходни години по бюджета на съдебната власт.</t>
  </si>
  <si>
    <t xml:space="preserve">Има:Мотиви 1:
                  В Районен съд гр. Средец е извършена проверка от Комисия за защита от дискриминация /КЗД/ в рамките на кампания Достъпна България“ и е съставен констативен протокол, тъй като в сградата няма изградена външна и вътрешна достъпна архитектурна среда за хора с намалена подвижност и с увреждания. Образувана е преписка № 362/2018г. на заседание на Комисия за защита от дискриминация.
Мотиви 2:
В изпълнение изискванията на Наредба № 4 от 1 юли 2009 г. за проектиране, изпълнение и поддържане на строежите в съответствие с изискванията за достъпна среда за населението, включително за хората с увреждания (Обн., ДВ, бр. 54 от 2009 г.; доп., бр. 54 от 2011 г). административния ръководител на Районен съд гр. Средец е предприел необходимите действия, като е информирал е кмета на Община Средец и е поискал съдействие от архитекта на Общината, относно изграждането на достъпна среда за хора с намалена подвижност и хора с увреждания. (писмо рег. № ВСС-11 875/05.10.2018 г.). Провел проучване на предлаганите в страната системи/техника за преодоляване на различни височини вследствие на разликата между нивата.
Районен съд гр. Средец, заедно с Районна прокуратура гр. Средец, ползва на втория и третия етаж на сграда публична общинска собственост (АПОС № 1/12.02.97г. и Договор №93-00-65/11.03.2013 г за учредяване право на безвъзмездно ползване върху имот публична общинска собственост). Първият етаж на сградата, където е подхода за съда и прокуратурата е собственост на частно лице.
</t>
  </si>
  <si>
    <t>(РС Самоков)авариен ремонт на покрив на сградата на съда</t>
  </si>
  <si>
    <t>Средствата в размер на 3 598 лв. са за сметка на наличностите по сметки от предходни години по бюджета на съдебната власт.</t>
  </si>
  <si>
    <t>(ОС Пазарджик)средства за закупуване на климатик</t>
  </si>
  <si>
    <t>(РС Мездра) закупуване на копирна машина</t>
  </si>
  <si>
    <t>Корекции на бюджетите на ВСС и РС Мездра</t>
  </si>
  <si>
    <t>07.11.2018</t>
  </si>
  <si>
    <t>РС Плевен и РС Провадия искат климатици. КБФ им казва, че остават за 2019 (ВЪЗЛАГА на дирекция „Бюджет и финанси“ при разпределението на бюджета за 2019 г. на РС да бъдат заложени необходимите средства)</t>
  </si>
  <si>
    <t>РС Ихтиман и РС Каварна също искат климатици. Техните желания са одобрени (за 2018 г.)</t>
  </si>
  <si>
    <t>Корекции на бюджетите на ВСС и РС Смолян</t>
  </si>
  <si>
    <t>(ОС Благоевград)закупуване на 1 бр компютър</t>
  </si>
  <si>
    <t>НЕ одобрява и оставя разхода за 2019</t>
  </si>
  <si>
    <t>(РС Ботевград)закупуване на 2 бр. сървъри и 2 бр. UPS към тях</t>
  </si>
  <si>
    <t>(РС Силистра)закупуване на 3 броя МФУ и 3 броя тонер касети.</t>
  </si>
  <si>
    <t>Има: Липса на достатъчна обосновка в искането на председателя на Районен съд гр. Силистра за необходимостта от предоставянето на средства за исканата техника.</t>
  </si>
  <si>
    <t>(РС Ловеч)изработка, доставка и монтаж на 4 броя пожароустойчиви врати за архивните помещения на съда</t>
  </si>
  <si>
    <t>14.11.2018</t>
  </si>
  <si>
    <t>РС Кула, АС Варна, РС Благоевград, РС Ямбол искат някакъв ДМА, но са оставени за 2019 г.</t>
  </si>
  <si>
    <t>21.11.2018</t>
  </si>
  <si>
    <t>Проектиране и изграждане на нова съдебна сграда за нуждите на Административен съд гр. Пазарджик, Окръжна прокуратура гр. Пазарджик и Районна прокуратура гр. Пазарджик, както и за строителен надзор и инвеститорски контрол на обекта</t>
  </si>
  <si>
    <t>Корекция на бюджетите на ВСС и АдмС Пазарджик:1. НАМАЛЯВА § 52-00 „Придобиване на ДМА“ на АдмС Пазарджик с 866 000 лв.2. УВЕЛИЧАВА § 52-00 „Придобиване на ДМА“ на
Висшия съдебен съвет с 866 000 лв.</t>
  </si>
  <si>
    <t>(РС Бяла Слатина+ още няколко съдилища)3 бр копирни машини</t>
  </si>
  <si>
    <t>(РС Етрополе)  авариен ремонт на пиролизен котел на твърдо гориво</t>
  </si>
  <si>
    <t>Средствата са за сметка на резерва за неотложни и непредвидени разходи по бюджета на съдебната власт за 2018 г</t>
  </si>
  <si>
    <t>28.11.2018</t>
  </si>
  <si>
    <t>(АдмС Перник)закупуване на 2 броя външни преносими твърди дискове</t>
  </si>
  <si>
    <t>Корекции бюджети</t>
  </si>
  <si>
    <t>(РС Разглоги РС Пазарджик) копирна машина</t>
  </si>
  <si>
    <t>(АС ВеликоТ.)закупуване на сървър и операционна система</t>
  </si>
  <si>
    <t>Корекции на бюджетите на АС Велико Търново (увеличава) и ИВСС (намалява) за 2018 г.</t>
  </si>
  <si>
    <t>05.12.2018</t>
  </si>
  <si>
    <t>(РС Панагюрище)неотложен текущ ремонт – изграждане на евакуационно осветление и пожароизвестителна инсталация</t>
  </si>
  <si>
    <t xml:space="preserve">Има:Искането е наложено от предписание на ГДПБЗН – Панагюрище, с поставен срок на изпълнение 30.12.2018 г. за евакуационното осветление и 30.03.2019 г. за ПИИ. Неотложността е продиктувана от извършващият се в момента вътрешен ремонт. За да не се налага разкъртване на вече ремонтираните и боядисани помещения, е необходимо слаботоковите инсталации да бъдат изтеглени преди шпакловката и боядисването. </t>
  </si>
  <si>
    <t>Копирни машини за поне 2 съдилища.</t>
  </si>
  <si>
    <t>Не одобравя и оставя разхода за 2019</t>
  </si>
  <si>
    <t>(РС Стара З.)</t>
  </si>
  <si>
    <t xml:space="preserve">Има:Предвид големия размер на сумата и факта, че евентуална корекция по бюджета на съда в размер на …. ще бъде утвърдена от Пленума на ВСС на 13.12.2018 г., както и липсата на физическа възможност за организиране и извършване на ремонта и не на последно място предвид факта, че последни разплащания в СЕБРА ще се извършват не по-късно от 19-20 декември, не е целесъобразно да се осигурят средствата по бюджета на съда.
В подкрепа на горното е и факта, че приложените ценови оферти са с валидност от тридесет дни, които отдавна са изтекли. Това не позволява и сумата в размер на …. за ремонт на три съдебни зали да бъде предвидена по бюджета на Районен съд гр. Стара Загора при разпределението на бюджета на съдебната власт за 2019 г. 
</t>
  </si>
  <si>
    <t>(ОС Плевен)авариен текущ ремонт на дограма</t>
  </si>
  <si>
    <t>(РС Нова Загора)закупуване на сървър</t>
  </si>
  <si>
    <t xml:space="preserve">Корекции на бюджетите на РС Нова З. (увеличава) и ИВСС (намалява) за 2018 </t>
  </si>
  <si>
    <t>Има:На 23 ноември сървърът спира да работят, в същия ден е
изпратен на специалисти от консорциум „Лирекс – Индекс България“. След извършена диагностика се оказва, че два от дисковете са дефектирали, контролерът също и сървърът не може да възстанови своята работоспособност, за което е съставен констативен протокол.</t>
  </si>
  <si>
    <t>12.11.2018</t>
  </si>
  <si>
    <t>(РС Разград)</t>
  </si>
  <si>
    <t>(ОС Търговище)авариен ремонт на покрива</t>
  </si>
  <si>
    <t>Има:При авариен ремонт на покрива са открити конструктивни дефекти в изградената на покрива масивна стоманобетонна пергола с тухлени колони, вследствие на което се налага да се извърши този разход</t>
  </si>
  <si>
    <t>Дата</t>
  </si>
  <si>
    <t>Размер на одобрения разход, лв.</t>
  </si>
  <si>
    <t>След спор и 4-ма против потвърждава</t>
  </si>
  <si>
    <t>Не става ясно</t>
  </si>
  <si>
    <t>192 070 - не става ясно дали са отпуснати средства или имотът е просто "заведен"</t>
  </si>
  <si>
    <t>Вид (ремонт, покупка - ДМА, НДА)</t>
  </si>
  <si>
    <t>(РС Дупница) привеждане на евакуационното осветление в съответствие с изискванията за осигуряване на безопасност при пожар</t>
  </si>
  <si>
    <t>(ВСС) закупуване и монтаж на 10 бр. климатици за служебни помещения в сградата на ВСС</t>
  </si>
  <si>
    <t>11.01.2017</t>
  </si>
  <si>
    <t>23 000</t>
  </si>
  <si>
    <t>Не е ясно</t>
  </si>
  <si>
    <t>(РС Радомир) Закупуване на 1 бр. сървър и 1 бр. UPS.</t>
  </si>
  <si>
    <t>Отложено</t>
  </si>
  <si>
    <t>(РС Генерал Тошево)  Закупуване на газов отоплителен котел за сградата на съда.</t>
  </si>
  <si>
    <t>Средствата да бъдат предвидени при изготвяне на бюджета на съда за 2017 г.</t>
  </si>
  <si>
    <t>18.01.2017</t>
  </si>
  <si>
    <t>Закупуване на инверторни климатици в помещението за UPS за сградата на ВСС и в сървърното помещение.</t>
  </si>
  <si>
    <t>(РС Девня) Закупуване на климатик</t>
  </si>
  <si>
    <t>съгласно решение на Пленума на ВСС по протокол № 45/08.12.2016 г., т. 40-А.</t>
  </si>
  <si>
    <t>25.01.2017</t>
  </si>
  <si>
    <t>10 080</t>
  </si>
  <si>
    <t>Абонаментна поддръжка на системата за пожароизвестяване в сградата на Висшия съдебен съвет за 2 години</t>
  </si>
  <si>
    <t>1 800</t>
  </si>
  <si>
    <t>(ОС Стара Загора) доставка и монтаж на газов мултиблок MBD 412.</t>
  </si>
  <si>
    <t>20 928</t>
  </si>
  <si>
    <t>4 370</t>
  </si>
  <si>
    <t>(РС Генерал Тошево) Средства за ремонт на помещение засегнато от пожар.</t>
  </si>
  <si>
    <t>не е посочено</t>
  </si>
  <si>
    <t>Сключване на застраховка „Пълно Автокаско” и Застраховка „Гражданска отговорност” на 14 /четиринадесет/ леки автомобили, собственост на ВСС.</t>
  </si>
  <si>
    <t>01.02.2017</t>
  </si>
  <si>
    <t>(РС Мадан) закупуване на 3 броя климатици</t>
  </si>
  <si>
    <t>(РС Перник) подмяна на част от електрическата инсталация на сградата.</t>
  </si>
  <si>
    <t>Препраща искането по компетентност на Комисия „Управление на собствеността“ на ВСС.</t>
  </si>
  <si>
    <t>4 763</t>
  </si>
  <si>
    <t>Ремонт на автомобил, собственост на ВСС.</t>
  </si>
  <si>
    <t>08.02.2017</t>
  </si>
  <si>
    <t>Вътрешно компенсирани промени по бюджета на органите на съдебната власт за 2017 г.</t>
  </si>
  <si>
    <t>Намалява бюджета на органите на съдебната власт за 2017 г. по § 52-00 „Придобиване на ДМА” и Увеличава бюджета на органите на съдебната власт за 2017 г. по § 53-00 „Придобиване на НДА”</t>
  </si>
  <si>
    <t>12 000</t>
  </si>
  <si>
    <t>Едногодишна поддръжка на разработения за нуждите на ВСС Централен уеб базиран интерфейс за публикуване на съдебните актове.</t>
  </si>
  <si>
    <t>12 500</t>
  </si>
  <si>
    <t>Предоставяне на хостинг, техническо осигуряване, поддръжка и осигуряване на Интернет свързаност в техническия център на изпълнителя за срок от 1 (една) година</t>
  </si>
  <si>
    <t>15.02.2017</t>
  </si>
  <si>
    <t>2 280</t>
  </si>
  <si>
    <t>(Адм.С София-град) Закупуване на 1 брой климатик за сървърно помещение.</t>
  </si>
  <si>
    <t>Средствата са за сметка на неразпределения резерв по § 52-00 „Придобиване на ДМА“ за 2017 г. по бюджета на съдебната власт.</t>
  </si>
  <si>
    <t>(РС Лом) закупуване на 4 броя климатици.</t>
  </si>
  <si>
    <t>(Адм.С София-град) закупуване на 7 броя метални куриерски колички.</t>
  </si>
  <si>
    <t xml:space="preserve">Препоръчва разходът да се извърши в рамките на утвърдения бюджет на съда за 2017 г.
</t>
  </si>
  <si>
    <t xml:space="preserve">вътрешно компенсирани промени по бюджета на органите на съдебната власт за 2017 </t>
  </si>
  <si>
    <t>22.02.2017</t>
  </si>
  <si>
    <t>(РС Айтос) закупуване на 1 бр. климатик.</t>
  </si>
  <si>
    <t>2 550</t>
  </si>
  <si>
    <t>(РС Благоевград) закупуване на метална каса по ЗЗКИ</t>
  </si>
  <si>
    <t>одобрен</t>
  </si>
  <si>
    <t>1 366</t>
  </si>
  <si>
    <t>(РС Нови Пазар) средства за обзавеждане на работен кабинет на магистрат.</t>
  </si>
  <si>
    <t>Средствата са за сметка на неразпределения резерв за 2017 г. по § 10-00 „Издръжка“ по бюджета на съдебната власт</t>
  </si>
  <si>
    <t>(РС Нови Пазар) за закупуване на компютърна техника.</t>
  </si>
  <si>
    <t xml:space="preserve">Препраща на Комисия „Професионална квалификация и информационни технологии“ на ВСС </t>
  </si>
  <si>
    <t>Извършване на ремонт на служебен автомобил</t>
  </si>
  <si>
    <t>Съгласуване на поименното разпределение на разходите по § 51-00 „Основен ремонт на ДМА“ на органите на съдебната власт за 2019 г</t>
  </si>
  <si>
    <t>(РС Провадя)  основен ремонт</t>
  </si>
  <si>
    <t>(РС Генерал Тошево)  абонаментно и сервизно обслужване на климатиците в съда</t>
  </si>
  <si>
    <t xml:space="preserve">ПРЕПОРЪЧВА  разходите да
бъдат извършени в рамките на утвърдения бюджет на съда за 2019 г.
</t>
  </si>
  <si>
    <t>(РС Тервел)  доставка и монтаж на радиатор</t>
  </si>
  <si>
    <t>НАМАЛЯВА § 52-00 „Придобиване на ДМА" на Висш съдебен съвет с 960 лв и УВЕЛИЧАВА § 52-00 „Придобиване на ДМА" на
Софийски районен съд с 960 лв.</t>
  </si>
  <si>
    <t>НАМАЛЯВА бюджета на Висш съдебен съвет по § 51-00 „Основен ремонт на ДМА" със сумата в размер на 2 646 788 лв., НАМАЛЯВА наличностите по сметки от предходни години със сумата в размер на 1 233 985 лв., УВЕЛИЧАВА бюджета на Прокуратура на Република България по § 51-00 „Основен ремонт на ДМА" със сумата в размер на 3 880 773 лв. за изпълнение на годишни задачи за 2019 г. за преходни и нови обекти от Инвестиционната програма на ВСС за 2019 г</t>
  </si>
  <si>
    <t>НАМАЛЯВА наличностите по сметки от предходни години със сумата в размер на 515 000 лв. и УВЕЛИЧАВА бюджета на Районен съд гр. Асеновград по § 51-00 „Основен ремонт на ДМА" със сумата в размер на 515 000 лв. за основен ремонт по преустройство на част от обществена сграда</t>
  </si>
  <si>
    <t>НАМАЛЯВА наличностите по сметки от предходни години със сумата в размер на 86 400 лв. и  УВЕЛИЧАВА бюджета на Районен съд гр. Шумен по § 51-00 „Основен ремонт на ДМА" със сумата в размер на 86 400 лв. за проектиране (изработване на идеен и работен проект) на строително-монтажни работи по преустройство и промяна на предназначението на съществуваща сграда за нуждите на Районен съд и Районна прокуратура - гр. Шумен</t>
  </si>
  <si>
    <t>НАМАЛЯВА наличностите по сметки от предходни
години със сумата в размер на 170 745 лв., НАМАЛЯВА бюджета на Висш съдебен съвет по §
51-00 „Основен ремонт на ДМА" със сумата в размер на 1 766 810
лв. и  УВЕЛИЧАВА бюджета на Районен съд гр.
Сливница по § 51-00 „Основен ремонт на ДМА" със сумата в размер
на 1 937 555 лв. за строително-монтажни работи по изграждане на 
34
Съдебна палата гр. Сливница</t>
  </si>
  <si>
    <t>потвърждава</t>
  </si>
  <si>
    <t>НАМАЛЯВА наличностите по сметки от предходни години със сумата в размер на 103 000 лв. и УВЕЛИЧАВА бюджета на Районен съд гр. Пещера по § 51-00 „Основен ремонт на ДМА" със сумата в размер на 103 000 лв. за основен ремонт и реконструкция на Съдебната палата в гр. Пещера</t>
  </si>
  <si>
    <t>НАМАЛЯВА наличностите по сметки от предходни години със сумата в размер на 144 640 лв. и УВЕЛИЧАВА бюджета на Окръжен съд гр. Стара Загора по § 51-00 „Основен ремонт на ДМА" със сумата в размер на 144 640 лв. за проектиране и изграждане на два броя асансьори, ремонт на южна и северна фасада на вътрешния двор и изготвянето на технически паспорт на Съдебна палата гр. Стара Загора.</t>
  </si>
  <si>
    <t>НАМАЛЯВА наличностите по сметки от предходни години със сумата в размер на 76 059 лв. и УВЕЛИЧАВА бюджета на Районен съд гр. Гоце Делчев по § 51-00 „Основен ремонт на ДМА" със сумата в размер на 76 059 лв. за осигуряване на средства за достъпна среда</t>
  </si>
  <si>
    <t>НАМАЛЯВА наличностите по сметки от предходни години със сумата в размер на 22 640 лв. и УВЕЛИЧАВА бюджета на Районен съд гр. Нови пазар по § 51-00 „Основен ремонт на ДМА" със сумата в размер на 35 22 640 лв. за основен ремонт на покрив и таван на втори етаж на сградата на съда.</t>
  </si>
  <si>
    <t>НАМАЛЯВА наличностите по сметки от предходни години със сумата в размер на 131 072 лв. и УВЕЛИЧАВА бюджета на Районен съд гр. Дупница по § 51-00 „Основен ремонт на ДМА" със сумата в размер на 131 072 лв. за основен ремонт на отоплителната система и газификация на Съдебната палата в гр. Дупница.</t>
  </si>
  <si>
    <t>НАМАЛЯВА наличностите по сметки от предходни
години със сумата в размер на 34 638 лв. и УВЕЛИЧАВА бюджета на Окръжен съд гр. Видин
по § 51-00 „Основен ремонт на ДМА" със сумата в размер на 34 638
лв. за проектиране и изграждане на пожароизвестителна система,
указателно и евакуационно осветление в сградата на съда</t>
  </si>
  <si>
    <t>НАМАЛЯВА наличностите по сметки от предходни години със сумата в размер на 60 000 лв. и УВЕЛИЧАВА бюджета на Районен съд гр. Луковит по § 51-00 „Основен ремонт на ДМА" със сумата в размер на 60 000 лв. за инвестиционен проект "Основен ремонт и преустройство на съществуваща пететажна сграда</t>
  </si>
  <si>
    <t>НАМАЛЯВА бюджета на Висш съдебен съвет по § 51-00 „Основен ремонт на ДМА" със сумата в размер на 21 000 лв. и УВЕЛИЧАВА бюджета на Окръжен съд гр. Смолян по § 51-00 „Основен ремонт на ДМА" със сумата в размер на 21 000 лв. за газифициране на сградата на Съдебната палата в гр.Смолян.</t>
  </si>
  <si>
    <t>(АдмС Пазарджик) извършване на вътрешно компенсирана промяна по бюджета за 2017 г., с цел осигуряване на средства за проектиране и изграждане на нова съдебна сграда</t>
  </si>
  <si>
    <t>(АдмС Ямбол) закупуване на климатик за сървърно помещение</t>
  </si>
  <si>
    <t>(АдмС Добрич) закупуване на телевизор за презентиране на лекции</t>
  </si>
  <si>
    <t>(АдмС Пазарджик) закупуване на 3 бр. UPS и 1 бр. мрежово устройство</t>
  </si>
  <si>
    <t>(АдмС Русе) доставка и монтаж на противообледенителна инсталация</t>
  </si>
  <si>
    <t xml:space="preserve">(АдмС хасково) средства за извършване на текущ ремонт, включващ: плосък покрив, отстраняване следи от влага, частична подмяна на облицовъчни плочи на фасадата, обработване на английския двор. </t>
  </si>
  <si>
    <t>(СНС и АпелатСНС)доставка и монтаж на пилон и поставяне на български национален флаг в двора на административната сграда</t>
  </si>
  <si>
    <t>(СНС)пътна маркировка и доставка и монтаж на огледала в закрит паркинг</t>
  </si>
  <si>
    <t>(АдмС Враца)средства за авариен ремонт на отоплителна система</t>
  </si>
  <si>
    <t>(РС Смолян)3 броя компютри</t>
  </si>
  <si>
    <t>(СНС)закупуване на 3 бр. компютърни конфигурации и 3 бр. операционна система Microsoft Windows 10 Pro</t>
  </si>
  <si>
    <t>(СНС)закупуване на метална каса по ЗЗКИ</t>
  </si>
  <si>
    <t>(СНС)закупуване на обзавеждане за архивни помещения, посетителски столове, съдийски кабинет и компютърна конфигурация</t>
  </si>
  <si>
    <t>(СНС)закупуване на 6 бр. компютърни конфигурации, 6 бр. ОЕМ лицензи за операционна система и 1 бр. лазерен принтер</t>
  </si>
  <si>
    <t>(АдмС Видин) Средства за ремонт на вътрешен двор на административната сграда</t>
  </si>
  <si>
    <t>(ВСС) компютърна антивирусна защита за нуждите на съдилищата в Република България за срок от 1 година</t>
  </si>
  <si>
    <t>(РС Свищов) Закупуване на многофункционална копирна машина</t>
  </si>
  <si>
    <t>Намалява § 51-00 „Основен ремонт на ДМА" на ВСС и увеличава § 51-00 „Основен ремонт на ДМА" на Административен съд гр. Видин с 20 928 лв. с 20 928 лв.</t>
  </si>
  <si>
    <t xml:space="preserve">Вътрешно компенсирани промени по бюджета на органите на съдебната власт за 2017 </t>
  </si>
  <si>
    <t>Намалява бюджета на органите на съдебната власт за 2017 г. по § 52-00 „Придобиване на ДМА” и увеличава бюджета на органите на съдебната власт за 2017 г. по § 53-00 „Придобиване на НДА”</t>
  </si>
  <si>
    <t xml:space="preserve">Увеличава бюджета на органите на съдебната власт за 2017 г. по § 53-00 „Придобиване на НДА” </t>
  </si>
  <si>
    <t xml:space="preserve">Средствата са за сметка на неразпределения резерв по § 52-00 „Придобиване на ДМА“ за 2017 г. </t>
  </si>
  <si>
    <t xml:space="preserve">Частично одобрен - само за 1 бр. копирна маш. Препоръчва разходът за тонерите да се извърши в рамките на утвърдения бюджет на съда за 2017 </t>
  </si>
  <si>
    <t xml:space="preserve">Средствата са за сметка на неразпределения резерв за 2017 г. по § 52-00 „Придобиване на ДМА“ по бюджета на съдебната власт </t>
  </si>
  <si>
    <t>Неодобрен за 6 кл. в раб. помещ. Одобрен за 1 кл. в сървърното</t>
  </si>
  <si>
    <t>Средствата са за сметка на неразпределения резерв по § 10-00 „Издръжка“ за 2017 г. по бюджета на съдебната власт. (за 1 клим. в съвърното)</t>
  </si>
  <si>
    <t>Неодобрен за 11 кл. в раб. помещ. Одобрен за 1 кл. в сървърното</t>
  </si>
  <si>
    <t>(РС Трявна) доставка и монтаж на разширителен съд на отоплителна инсталация</t>
  </si>
  <si>
    <t>Средствата са за сметка на неразпределения резерв по бюджета на съдебната власт за 2017 г. по § 10-00 „Издръжка"</t>
  </si>
  <si>
    <t xml:space="preserve">(РС Монтана)1 бр. климатик, монтаж и демонтаж на стар климатик. </t>
  </si>
  <si>
    <t>(ОС Търговище)изработка и монтаж на шумопоглъщаща кутия за климатичен агрегат</t>
  </si>
  <si>
    <t>06.02.2019</t>
  </si>
  <si>
    <t>(РС Перник) закупуване на сървър</t>
  </si>
  <si>
    <t>НАМАЛЯВА § 52-00 „Придобиване на ДМА" на Висш съдебен съвет със 7 009 лв и УВЕЛИЧАВА § 52-00 „Придобиване на ДМА" на
Районен съд гр. Перник със 7 009 лв</t>
  </si>
  <si>
    <t>(РС Монтана) закупуване на металдетекторна рамка.</t>
  </si>
  <si>
    <t xml:space="preserve"> НАМАЛЯВА § 52-00 „Придобиване на ДМА" на Висш
съдебен съвет с 9 142 лв и УВЕЛИЧАВА § 52-00 „Придобиване на ДМА" на
Районен съд гр. Монтана с 9 142 лв.</t>
  </si>
  <si>
    <t>(Адм.С Велико Търново) Изграждане на оптична кабелна линия</t>
  </si>
  <si>
    <t xml:space="preserve"> НАМАЛЯВА § 52-00 „Придобиване на ДМА" на Висш
съдебен съвет с 3 000 лв и УВЕЛИЧАВА § 52-00 „Придобиване на ДМА" на
Административен съд гр. Велико Търново с 3 000 лв.</t>
  </si>
  <si>
    <t>(РС Свиленград)  закупуване на климатик</t>
  </si>
  <si>
    <t>Не дава съгласие</t>
  </si>
  <si>
    <t>(РС Тополовград) закупуване на копирна машина
машина</t>
  </si>
  <si>
    <t xml:space="preserve"> НАМАЛЯВА § 52-00 „Придобиване на ДМА" на Висш
съдебен съвет с 3 190 лв и УВЕЛИЧАВА § 52-00 „Придобиване на ДМА" на
Районен съд гр. Тополовград с 3 190 лв.</t>
  </si>
  <si>
    <t>27.02.2019</t>
  </si>
  <si>
    <t xml:space="preserve">(Адм.С. Благоевград) заплащане на цена за присъединяване на обекта към електрическата мрежа
на „ЧЕЗ Разпределение България“ АД и захранване с необходимата мощност.
</t>
  </si>
  <si>
    <t xml:space="preserve"> НАМАЛЯВА § 51-00 „Основен ремонт на ДМА" на Висш
съдебен съвет с 15 000 лв. И УВЕЛИЧАВА § 51-00 „Основен ремонт на ДМА" на
Административен съд гр. Благоевград с 15 000 лв.
</t>
  </si>
  <si>
    <t>НАМАЛЯВА § 52-00 „Придобиване на ДМА" на Висш
съдебен съвет с 5 696 лв. и
 УВЕЛИЧАВА § 52-00 „Придобиване на ДМА" на
Административен съд гр. Смолян с 5 696 лв.</t>
  </si>
  <si>
    <t>(ОС Стара Загора) закупуване на  компютърна техника</t>
  </si>
  <si>
    <t>НАМАЛЯВА § 52-00 „Придобиване на ДМА" на Висш
съдебен съвет с 2 741 лв. и УВЕЛИЧАВА § 52-00 „Придобиване на ДМА" на Окръжен
съд гр. Стара Загора с 2 741 лв</t>
  </si>
  <si>
    <t>(СРС) закупуване на
компютърна система „NForce“ и внедряване на система „JES“.</t>
  </si>
  <si>
    <t>НАМАЛЯВА § 52-00 „Придобиване на ДМА" на Висш
съдебен съвет с 825 лв. и УВЕЛИЧАВА § 53-00 „Придобиване на НДА" на
Софийски районен съд с 825 лв.</t>
  </si>
  <si>
    <t>(РС Пловдив) закупуване на скенери и
принтери.</t>
  </si>
  <si>
    <t>НАМАЛЯВА § 52-00 „Придобиване на ДМА" на Висш
съдебен съвет с 9 893 лв. и УВЕЛИЧАВА § 52-00 „Придобиване на ДМА" на
Районен съд гр. Пловдив с 9 893 лв.</t>
  </si>
  <si>
    <t>(РС Пловдив) закупуване на елементи за
информационната инфраструктура на съда.</t>
  </si>
  <si>
    <t>НАМАЛЯВА § 52-00 „Придобиване на ДМА" на Висш съдебен съвет с 20 316 лв. и УВЕЛИЧАВА § 52-00 „Придобиване на ДМА" на Районен съд гр. Пловдив с 20 316 лв.</t>
  </si>
  <si>
    <t>(РС Пловдив) закувуване на 20 броя принтери</t>
  </si>
  <si>
    <t>НАМАЛЯВА § 52-00 „Придобиване на ДМА" на Висш
съдебен съвет с 6 360  лв. и УВЕЛИЧАВА § 10-00 „Издръжка" на Районен съд гр.
Пловдив с 6 360 лв.</t>
  </si>
  <si>
    <t>(РС Луковид) закупуване на модул „Съдебен
призовкар“ и модул „Мобилен призовкар“ към САС „Съдебно деловодство“.</t>
  </si>
  <si>
    <t>НАМАЛЯВА § 52-00 „Придобиване на ДМА" на Висш съдебен съвет със 732 лв. и УВЕЛИЧАВА § 53-00 „Придобиване на НДА" на Районен съд гр. Луковит със 732 лв.</t>
  </si>
  <si>
    <t>(Адм.С. Бургас) закупуване на
1 бр. многофункционална черно-бяла печатна система и 10 бр. компютърни
конфигурации.</t>
  </si>
  <si>
    <t xml:space="preserve"> НАМАЛЯВА § 52-00 „Придобиване на ДМА" на Висш
съдебен съвет с 9 492 лв.и  УВЕЛИЧАВА § 52-00 „Придобиване на ДМА" на
Административен съд гр. Бургас с 9 492 лв.</t>
  </si>
  <si>
    <t>(Адм.С. Бургас закупуване на 1 брой многофункционална
черно-бяла печатна система Konika Minolta Bizhub 458e</t>
  </si>
  <si>
    <t>НАМАЛЯВА § 52-00 „Придобиване на ДМА" на Висш
съдебен съвет с 9 500 лв. и УВЕЛИЧАВА § 52-00 „Придобиване на ДМА" на
Административен съд гр. Бургас с 9 500 лв.</t>
  </si>
  <si>
    <t>Договор за поддръжка на Централния уеб базиран интерфейс за публикуване на съдебните актове (ЦУБИПСА)</t>
  </si>
  <si>
    <t>13.03.2019</t>
  </si>
  <si>
    <t>(АС София) закупуване на 31
броя компютърни конфигурации.</t>
  </si>
  <si>
    <t xml:space="preserve"> НАМАЛЯВА § 52-00 „Придобиване на ДМА" на Висш
съдебен съвет с 29 426 лв. и УВЕЛИЧАВА § 52-00 „Придобиване на ДМА" на
Апелативен съд гр. София с 29 426 лв.</t>
  </si>
  <si>
    <t xml:space="preserve">СГС закупуване на 16 броя
компютърни конфигурации.
</t>
  </si>
  <si>
    <t>НАМАЛЯВА § 52-00 „Придобиване на ДМА" на Висш съдебен съвет с 13 613 лв. и УВЕЛИЧАВА § 52-00 „Придобиване на ДМА" на Софийски градски съд с 13 613 лв.</t>
  </si>
  <si>
    <t>(Адм.С. Пловдив)  закупуване
на 4 броя компютърни конфигурации</t>
  </si>
  <si>
    <t>НАМАЛЯВА § 52-00 „Придобиване на ДМА" на Висш съдебен съвет с 3 437 лв. и УВЕЛИЧАВА § 52-00 „Придобиване на ДМА" на Административен съд гр. Пловдив с 3 437 лв.</t>
  </si>
  <si>
    <t>(ОС Кърджали) закупуване на 1 брой
компютърна конфигурация, 1 брой UPS и 1 брой мултифункционално
устройство.</t>
  </si>
  <si>
    <t>НАМАЛЯВА § 52-00 „Придобиване на ДМА" на Висш съдебен съвет с 950 лв. И УВЕЛИЧАВА § 52-00 „Придобиване на ДМА" на Окръжен съд гр. Кърджали с 950 лв.</t>
  </si>
  <si>
    <t>(ОС Кърджали)  закупуване на 1
брой UPS /150 лв./ и 1 брой мултифункционално устройство /250
лв./</t>
  </si>
  <si>
    <t>НАМАЛЯВА § 52-00 „Придобиване на ДМА" на Висш съдебен съвет с 400 лв. и УВЕЛИЧАВА § 10-00 „Издръжка" на Окръжен съд гр. Кърджали с 400 лв.</t>
  </si>
  <si>
    <t xml:space="preserve">СНС  закупуване на
10 броя компютърни конфигурации, 10 броя ОС Microsoft Windows 10 Pro и 4
броя принтери. </t>
  </si>
  <si>
    <t>НАМАЛЯВА § 52-00 „Придобиване на ДМА" на
Висш съдебен съвет с 9 399 лв. И УВЕЛИЧАВА § 52-00 „Придобиване на ДМА" на
Специализиран наказателен съд с 9 399 лв.</t>
  </si>
  <si>
    <t>(РС Видин) закупуване на 4 броя
информационни табла.</t>
  </si>
  <si>
    <t>НАМАЛЯВА § 52-00 „Придобиване на ДМА" на Висш
съдебен съвет с 5 481 лв. и УВЕЛИЧАВА § 52-00 „Придобиване на ДМА" на
Районен съд гр. Видин с 5 481 лв</t>
  </si>
  <si>
    <t>13 895‬</t>
  </si>
  <si>
    <t>(РС Червен Бряг) закупуване на 1 бр. сървър,
4 бр. компютърни конфигурации, 1 бр. UPS rack и 18 бр. UPS за персонални
компютри.</t>
  </si>
  <si>
    <t>НАМАЛЯВА § 52-00 „Придобиване на ДМА" на Висш съдебен съвет с 13 895 лв. и УВЕЛИЧАВА § 10-00 „Издръжка" на Районен съд гр. Червен бряг с 13895 лв.</t>
  </si>
  <si>
    <t>(РС Нова Загора) закупуване на копирна
машина</t>
  </si>
  <si>
    <t>НАМАЛЯВА § 52-00 „Придобиване на ДМА" на Висш съдебен съвет със 7 530 лв. И УВЕЛИЧАВА § 52-00 „Придобиване на ДМА" на Районен съд гр. Нова Загора със 7 530 лв</t>
  </si>
  <si>
    <t>20.03.2019</t>
  </si>
  <si>
    <t>ПРЕПОРЪЧВА да се извърши в рамките на утвърдения бюджет на съда за 2019 г.</t>
  </si>
  <si>
    <t>При разработването на бюджетите на органите на съдебната
власт за 2019 г. са заложени допълнително средства за извънредни
разходи.</t>
  </si>
  <si>
    <t>Средствата са за сметка на резерва за неотложни и непредвидени разходи по бюджета на съдебната власт за 2019 г.</t>
  </si>
  <si>
    <t>(РС Оряхово) закупуване на 1 брой компютърна
конфигурация и 1 брой мултифункционално устройство</t>
  </si>
  <si>
    <t>НАМАЛЯВА § 52-00 „Придобиване на ДМА“ на Висш съдебен съвет с 1394 лв. 16.2.2. УВЕЛИЧАВА § 10-00 „Издръжка“ на Районен съд гр. Оряхово с 1394 лв.</t>
  </si>
  <si>
    <t>АСНС закупуване на 2 броя компютри, 3 броя монитори, 1 брой телевизор и 2 броя
OC Microsoft Windows 10 Pro.</t>
  </si>
  <si>
    <t>НАМАЛЯВА § 52-00 „Придобиване на ДМА“ на Висш съдебен съвет с 2820 лв. 17.2.2. УВЕЛИЧАВА § 53-00 „Придобиване на НДА“ на Апелативен специализиран наказателен съд с 2820 лв.</t>
  </si>
  <si>
    <t>АСНС закупуване на 1 брой телевизор PHILIPS
55PUS6162/12 SMART</t>
  </si>
  <si>
    <t>Средствата са за сметка на неразпределения резерв по § 10-00 „Издръжка“ по бюджета на съдебната власт за 2019 г</t>
  </si>
  <si>
    <t xml:space="preserve">(Адм.С. София-град) закупуване на защитна стена,
3 броя сървъри и лиценз за 3 броя сървъри.
</t>
  </si>
  <si>
    <t>НАМАЛЯВА § 52-00 „Придобиване на ДМА“ на Висш съдебен съвет с 52 313лв. И  УВЕЛИЧАВА § 53-00 „Придобиване на НДА“ на Административен съд София-град с 52 313 лв.</t>
  </si>
  <si>
    <t>(РС Стара Загора) закупуване на 1 брой
сървър от висок клас, 1 брой UPS за сървър, 4 броя скенери за документи
висок клас, 10 броя принтери от среден клас и 3 броя МФУ.</t>
  </si>
  <si>
    <t>НАМАЛЯВА § 52-00 „Придобиване на ДМА“ на Висш съдебен съвет с 26 794 лв., УВЕЛИЧАВА § 10-00 „Издръжка“ на Районен съд гр. Стара Загора със 7 935 лв., УВЕЛИЧАВА § 52-00 „Придобиване на ДМА“ на
Районен съд гр. Стара Загора с 18 859 лв.</t>
  </si>
  <si>
    <t xml:space="preserve">(РС Разлог) закупуване на 10 броя батерии за
UPS.
</t>
  </si>
  <si>
    <t>НАМАЛЯВА § 52-00 „Придобиване на ДМА“ на Висш
съдебен съвет с 346 лв. И УВЕЛИЧАВА § 10-00 „Издръжка“ на Районен съд гр.
Разлог с 346 лв</t>
  </si>
  <si>
    <t>(РС Свиленград) закупуване на копирна
машина</t>
  </si>
  <si>
    <t>НАМАЛЯВА § 52-00 „Придобиване на ДМА“ на Висш съдебен съвет с 3 980 лв. И УВЕЛИЧАВА § 52-00 „Придобиване на ДМА“ на Районен съд гр. Свиленград с 3 980 лв.</t>
  </si>
  <si>
    <t>(РС Петрич) закупуване на копирна машина.</t>
  </si>
  <si>
    <t>НАМАЛЯВА § 52-00 „Придобиване на ДМА“ на Висш съдебен съвет с 3 980 лв. И  УВЕЛИЧАВА § 52-00 „Придобиване на ДМА“ на Районен съд гр. Петрич с 3 980 лв.</t>
  </si>
  <si>
    <t>(РС Велико Търново) закупуване на 2 броя
копирни машини</t>
  </si>
  <si>
    <t>Частично одобрен - само една машина</t>
  </si>
  <si>
    <t>НАМАЛЯВА § 52-00 „Придобиване на ДМА“ на
Висш съдебен съвет с 3 190 лв. И УВЕЛИЧАВА § 52-00 „Придобиване на ДМА“ на
Районен съд гр. Велико Търново с 3 190 лв.</t>
  </si>
  <si>
    <t>(РС Панагюрище)  закупуване на климатик</t>
  </si>
  <si>
    <t>НАМАЛЯВА § 52-00 „Придобиване на ДМА“ на Висш съдебен съвет с 1 380 лв. И УВЕЛИЧАВА § 52-00 „Придобиване на ДМА“ на Районен съд гр. Панагюрище с 1 380 лв.</t>
  </si>
  <si>
    <t>Частично одобрен - само климатици</t>
  </si>
  <si>
    <t>НАМАЛЯВА § 52-00 „Придобиване на ДМА“ на
Висш съдебен съвет с 9 200 лв. и УВЕЛИЧАВА § 10-00 „Издръжка“ на Районен съд
гр. Варна с 9 200 лв.</t>
  </si>
  <si>
    <t>27.03.2019</t>
  </si>
  <si>
    <t xml:space="preserve">(Адм.С. Враца) закупуване и
смяна на хидравлично масло за асансьорна уредба.
</t>
  </si>
  <si>
    <t>ПРЕПОРЪЧВА да се извърши в
рамките на утвърдения бюджет на съда за 2019 г.</t>
  </si>
  <si>
    <t xml:space="preserve">(Адм.С. Добрич) предоставяне на нов автомобил за
нуждите на съда.
</t>
  </si>
  <si>
    <t>Приема за сведение искането на председателя на Административен съд гр. Добрич за предоставяне на нов автомобил за нуждите на съда.</t>
  </si>
  <si>
    <t>Мотиви: Пленумът на Висшия съдебен съвет с решения по протоколи №
24/04.10.2018 г., т. 42 и № 30/06.12.2018 г., т. 47 е разпределил по органи на
съдебната власт наличните нови автомобили, съгласно сключен договор по
приключила обществена поръчка за доставка на 50 бр. нови автомобили за
нуждите на ВСС и ОСВ.</t>
  </si>
  <si>
    <t>(ОС Габрово) текущ вътрешен
ремонт на помещения и профилактика на пожарни кранове</t>
  </si>
  <si>
    <t>(РС Разлог) закупуване на 2 броя сървъри и 2
броя операционни системи Microsoft Windows Server 2016 (16-Core) Std.</t>
  </si>
  <si>
    <t>НАМАЛЯВА § 52-00 „Придобиване на ДМА" на Висш съдебен съвет с 17 936 лв. И УВЕЛИЧАВА § 52-00 „Придобиване на ДМА" на
Районен съд гр. Разлог с 17 936лв.</t>
  </si>
  <si>
    <t>(РС Оряхово) закупуване на програмен
продукт „NForce“ и модул „JES API“.</t>
  </si>
  <si>
    <t>НАМАЛЯВА § 52-00 „Придобиване на ДМА" на Висш съдебен съвет с 830 лв. И  УВЕЛИЧАВА § 53-00 „Придобиване на НДА" на Районен съд гр. Оряхово с 830 лв.</t>
  </si>
  <si>
    <t xml:space="preserve">(РС Гълъбово) закупуване на звукозаписна
система.
</t>
  </si>
  <si>
    <t>НАМАЛЯВА § 52-00 „Придобиване на ДМА" на Висш съдебен съвет с 987 лв. 4.2. УВЕЛИЧАВА § 10-00 „Издръжка" на Районен съд гр. Гълъбово с 987 лв.</t>
  </si>
  <si>
    <t xml:space="preserve">(ОС Велико Търново) закупуване на
интегрирана система за управление на човешките ресурси Aladin. </t>
  </si>
  <si>
    <t>НАМАЛЯВА § 52-00 „Придобиване на ДМА" на Висш съдебен съвет с 2 565 лв. и УВЕЛИЧАВА § 53-00 „Придобиване на НДА" на Окръжен съд гр. Велико Търново с 2 565 лв.</t>
  </si>
  <si>
    <t>СГС закупуване на два броя
копирни машини</t>
  </si>
  <si>
    <t>НАМАЛЯВА § 52-00 „Придобиване на ДМА" на Висш съдебен съвет с 20 760 лв. И УВЕЛИЧАВА § 52-00 „Придобиване на ДМА" на Софийски градски съд с 20 760 лв</t>
  </si>
  <si>
    <t>(РС Севлиево) закупуване на копирна
машина</t>
  </si>
  <si>
    <t>НАМАЛЯВА § 52-00 „Придобиване на ДМА" на Висш
съдебен съвет със 7 530 лв.
И УВЕЛИЧАВА § 52-00 „Придобиване на ДМА" на Районен
съд гр. Севлиево със 7 530 лв.</t>
  </si>
  <si>
    <t>Изграждане на структурно окабеляване (включващо компютърна и телефонна мрежа) в предоставена на Висш съдебен съвет</t>
  </si>
  <si>
    <t xml:space="preserve">СРС  закупуване на платка за разширение на телефонната централа. </t>
  </si>
  <si>
    <t>Предложение за корекции на бюджета на Прокуратура на Република България и на органи на съдебната власт по § 51-00 „Основни ремонти на дълготрайни материални активи", с цел осигуряване на финансови средства за изпълнение
на заложени годишни задачи за обекти от Инвестиционната
програма на ВСС за 2019 г. Разпределение на средствата както следва:</t>
  </si>
  <si>
    <t>НАМАЛЯВА наличностите по сметки от предходни години със сумата в размер на 508 000 лв. и  УВЕЛИЧАВА бюджета на Върховен касационен съд по § 51-00 „Основен ремонт на ДМА" със сумата в размер на
508 000 лв. за изпълнение на годишни задачи за 2019 г. за преходни обекти от Инвестиционната програма на ВСС за 2019 г</t>
  </si>
  <si>
    <t>(Адм.С. Смолян)  закупуване на 6 броя компютърни конфигурации.</t>
  </si>
  <si>
    <t xml:space="preserve">Договор за предоставяне на хостинг, техническо осигуряване, поддръжка и осигуряване на Интернет свързаност </t>
  </si>
  <si>
    <t>(РС Петрич) доставка и монтаж на асансьорна аларма.</t>
  </si>
  <si>
    <t>(РС Велинград)  изграждане на два броя водосборни шахти, оборудването им с автоматични потопяеми водни
помпи и отвеждане на водите в уличната канализация.</t>
  </si>
  <si>
    <t>(РС Карлово)  средства за възстановяване на извършени разходи, във връзка с обезопасяване и преместване на три броя електромери</t>
  </si>
  <si>
    <t>(Адм.С. Русе)  закупуване на цифрова копирна машина</t>
  </si>
  <si>
    <t xml:space="preserve">(РС Варна) допълнителни средства по бюджета на съда за 2019 г. </t>
  </si>
  <si>
    <t>Бр.</t>
  </si>
  <si>
    <t>Бр. под 10 000 лв.</t>
  </si>
  <si>
    <t>БЕЛЕЖКА: От прегледа на протоколите не става ясно дали част от разходите са съотнесени към капиталови или текущи</t>
  </si>
  <si>
    <t>Средна сума</t>
  </si>
  <si>
    <t>БЕЛЕЖКА: В много от разглежданите протоколи посочените суми включват няколко на брой разхода</t>
  </si>
  <si>
    <r>
      <t xml:space="preserve">(РС Ихтиман)закупуване, доставка и монтаж на 11 броя климатици, </t>
    </r>
    <r>
      <rPr>
        <b/>
        <sz val="9"/>
        <color theme="1"/>
        <rFont val="Calibri"/>
        <family val="2"/>
        <scheme val="minor"/>
      </rPr>
      <t>първоначално отказан</t>
    </r>
    <r>
      <rPr>
        <sz val="9"/>
        <color theme="1"/>
        <rFont val="Calibri"/>
        <family val="2"/>
        <scheme val="minor"/>
      </rPr>
      <t xml:space="preserve"> разход на 19.07.2017</t>
    </r>
  </si>
  <si>
    <r>
      <t>Средствата са за сметка на неразпределения резерв за 2017 г. по § 10-00 „Издръжка“ по бюджета на съдебната власт. (за</t>
    </r>
    <r>
      <rPr>
        <b/>
        <sz val="9"/>
        <color theme="1"/>
        <rFont val="Calibri"/>
        <family val="2"/>
        <scheme val="minor"/>
      </rPr>
      <t xml:space="preserve"> 1 бр. UPS</t>
    </r>
    <r>
      <rPr>
        <sz val="9"/>
        <color theme="1"/>
        <rFont val="Calibri"/>
        <family val="2"/>
        <scheme val="minor"/>
      </rPr>
      <t>) и Средствата са за сметка на неразпределения резерв за 2017 г. по § 52-00 „Придобиване на ДМА“ по бюджета на съдебната власт. (за</t>
    </r>
    <r>
      <rPr>
        <b/>
        <sz val="9"/>
        <color theme="1"/>
        <rFont val="Calibri"/>
        <family val="2"/>
        <scheme val="minor"/>
      </rPr>
      <t xml:space="preserve"> 1 бр. сървър</t>
    </r>
    <r>
      <rPr>
        <sz val="9"/>
        <color theme="1"/>
        <rFont val="Calibri"/>
        <family val="2"/>
        <scheme val="minor"/>
      </rPr>
      <t>)</t>
    </r>
  </si>
  <si>
    <r>
      <t xml:space="preserve">Средствата са за сметка на неразпределения резерв по § 10-00 „Издръжка" по бюджета на съдебната власт за 2017 г. (кабинети на стойност 19 719 лв., обзавеждане на помещения на стойност 18 000 лв. и доставка и монтаж на </t>
    </r>
    <r>
      <rPr>
        <b/>
        <sz val="9"/>
        <color theme="1"/>
        <rFont val="Calibri"/>
        <family val="2"/>
        <scheme val="minor"/>
      </rPr>
      <t>3 бр. климатици</t>
    </r>
    <r>
      <rPr>
        <sz val="9"/>
        <color theme="1"/>
        <rFont val="Calibri"/>
        <family val="2"/>
        <scheme val="minor"/>
      </rPr>
      <t xml:space="preserve"> на стойност 3 572 лв) и Средствата са за сметка на неразпределения резерв по § 52-00 „Придобиване на ДМА" по бюджета на съдебната власт за 2017 г (6 379 лв. с ДДС с цел осигуряване на средства за доставка и монтаж на </t>
    </r>
    <r>
      <rPr>
        <b/>
        <sz val="9"/>
        <color theme="1"/>
        <rFont val="Calibri"/>
        <family val="2"/>
        <scheme val="minor"/>
      </rPr>
      <t>5 бр. климатици</t>
    </r>
    <r>
      <rPr>
        <sz val="9"/>
        <color theme="1"/>
        <rFont val="Calibri"/>
        <family val="2"/>
        <scheme val="minor"/>
      </rPr>
      <t>)</t>
    </r>
  </si>
  <si>
    <r>
      <t xml:space="preserve">С решение на комисия „Бюджет и финанси“ по протокол № 41/14.11.2018 г. се указва на органите на съдебната власт, че до края на финансовата година ще бъдат извършвани </t>
    </r>
    <r>
      <rPr>
        <b/>
        <sz val="9"/>
        <color theme="1"/>
        <rFont val="Calibri"/>
        <family val="2"/>
        <scheme val="minor"/>
      </rPr>
      <t>само корекции по бюджета за аварийни и неотложни случаи, както и вътрешно-компенсирани промени.</t>
    </r>
  </si>
  <si>
    <r>
      <t xml:space="preserve">Корекции на бюджетите на СНС и </t>
    </r>
    <r>
      <rPr>
        <b/>
        <sz val="9"/>
        <color theme="1"/>
        <rFont val="Calibri"/>
        <family val="2"/>
        <scheme val="minor"/>
      </rPr>
      <t>Инспектората към ВСС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</si>
</sst>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17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2" fontId="2" fillId="0" borderId="0" xfId="1" applyNumberFormat="1" applyFont="1" applyFill="1" applyBorder="1"/>
    <xf numFmtId="10" fontId="2" fillId="0" borderId="0" xfId="1" applyNumberFormat="1" applyFont="1" applyFill="1" applyBorder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/>
    <xf numFmtId="4" fontId="5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'Бюджет_на_съдебна система'!$B$4</c:f>
              <c:strCache>
                <c:ptCount val="1"/>
                <c:pt idx="0">
                  <c:v>51-00 "Основен ремонт на ДМА"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('Бюджет_на_съдебна система'!$D$1,'Бюджет_на_съдебна система'!$F$1,'Бюджет_на_съдебна система'!$H$1,'Бюджет_на_съдебна система'!$J$1,'Бюджет_на_съдебна система'!$L$1,'Бюджет_на_съдебна система'!$N$1,'Бюджет_на_съдебна система'!$P$1,'Бюджет_на_съдебна система'!$R$1,'Бюджет_на_съдебна система'!$T$1)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('Бюджет_на_съдебна система'!$D$4,'Бюджет_на_съдебна система'!$F$4,'Бюджет_на_съдебна система'!$H$4,'Бюджет_на_съдебна система'!$J$4,'Бюджет_на_съдебна система'!$L$4,'Бюджет_на_съдебна система'!$N$4,'Бюджет_на_съдебна система'!$P$4,'Бюджет_на_съдебна система'!$R$4,'Бюджет_на_съдебна система'!$T$4)</c:f>
              <c:numCache>
                <c:formatCode>#,##0</c:formatCode>
                <c:ptCount val="9"/>
                <c:pt idx="0">
                  <c:v>0</c:v>
                </c:pt>
                <c:pt idx="1">
                  <c:v>6.6289999999999996</c:v>
                </c:pt>
                <c:pt idx="2">
                  <c:v>0</c:v>
                </c:pt>
                <c:pt idx="3">
                  <c:v>0</c:v>
                </c:pt>
                <c:pt idx="4">
                  <c:v>223.12700000000001</c:v>
                </c:pt>
                <c:pt idx="5">
                  <c:v>3.0190000000000001</c:v>
                </c:pt>
                <c:pt idx="6">
                  <c:v>1096.4649999999999</c:v>
                </c:pt>
                <c:pt idx="7">
                  <c:v>1167.713</c:v>
                </c:pt>
                <c:pt idx="8">
                  <c:v>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6-4528-8319-1F29F4813B31}"/>
            </c:ext>
          </c:extLst>
        </c:ser>
        <c:ser>
          <c:idx val="0"/>
          <c:order val="1"/>
          <c:tx>
            <c:strRef>
              <c:f>'Бюджет_на_съдебна система'!$B$5</c:f>
              <c:strCache>
                <c:ptCount val="1"/>
                <c:pt idx="0">
                  <c:v>52-00 "Придобиване на ДМА"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('Бюджет_на_съдебна система'!$D$1,'Бюджет_на_съдебна система'!$F$1,'Бюджет_на_съдебна система'!$H$1,'Бюджет_на_съдебна система'!$J$1,'Бюджет_на_съдебна система'!$L$1,'Бюджет_на_съдебна система'!$N$1,'Бюджет_на_съдебна система'!$P$1,'Бюджет_на_съдебна система'!$R$1,'Бюджет_на_съдебна система'!$T$1)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('Бюджет_на_съдебна система'!$D$5,'Бюджет_на_съдебна система'!$F$5,'Бюджет_на_съдебна система'!$H$5,'Бюджет_на_съдебна система'!$J$5,'Бюджет_на_съдебна система'!$L$5,'Бюджет_на_съдебна система'!$N$5,'Бюджет_на_съдебна система'!$P$5,'Бюджет_на_съдебна система'!$R$5,'Бюджет_на_съдебна система'!$T$5)</c:f>
              <c:numCache>
                <c:formatCode>#,##0</c:formatCode>
                <c:ptCount val="9"/>
                <c:pt idx="0">
                  <c:v>1637.797</c:v>
                </c:pt>
                <c:pt idx="1">
                  <c:v>2151.9479999999999</c:v>
                </c:pt>
                <c:pt idx="2">
                  <c:v>1532.5219999999999</c:v>
                </c:pt>
                <c:pt idx="3">
                  <c:v>1316.6949999999999</c:v>
                </c:pt>
                <c:pt idx="4">
                  <c:v>6669.2960000000003</c:v>
                </c:pt>
                <c:pt idx="5">
                  <c:v>3038.6419999999998</c:v>
                </c:pt>
                <c:pt idx="6">
                  <c:v>4277.8890000000001</c:v>
                </c:pt>
                <c:pt idx="7">
                  <c:v>5824.0360000000001</c:v>
                </c:pt>
                <c:pt idx="8">
                  <c:v>3762.7139999999999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6-4528-8319-1F29F4813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36648"/>
        <c:axId val="438339272"/>
      </c:lineChart>
      <c:catAx>
        <c:axId val="43833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38339272"/>
        <c:crosses val="autoZero"/>
        <c:auto val="1"/>
        <c:lblAlgn val="ctr"/>
        <c:lblOffset val="100"/>
        <c:noMultiLvlLbl val="0"/>
      </c:catAx>
      <c:valAx>
        <c:axId val="4383392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3833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'Бюджет_на_съдебна система'!$A$8</c:f>
              <c:strCache>
                <c:ptCount val="1"/>
                <c:pt idx="0">
                  <c:v>Капиталови/общи разходи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('Бюджет_на_съдебна система'!$H$1,'Бюджет_на_съдебна система'!$J$1,'Бюджет_на_съдебна система'!$L$1,'Бюджет_на_съдебна система'!$N$1,'Бюджет_на_съдебна система'!$P$1,'Бюджет_на_съдебна система'!$R$1,'Бюджет_на_съдебна система'!$T$1)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('Бюджет_на_съдебна система'!$H$8,'Бюджет_на_съдебна система'!$J$8,'Бюджет_на_съдебна система'!$L$8,'Бюджет_на_съдебна система'!$N$8,'Бюджет_на_съдебна система'!$P$8,'Бюджет_на_съдебна система'!$R$8,'Бюджет_на_съдебна система'!$T$8)</c:f>
              <c:numCache>
                <c:formatCode>0.0%</c:formatCode>
                <c:ptCount val="7"/>
                <c:pt idx="0">
                  <c:v>4.2426433844001202E-3</c:v>
                </c:pt>
                <c:pt idx="1">
                  <c:v>3.2369167842478241E-3</c:v>
                </c:pt>
                <c:pt idx="2">
                  <c:v>1.5933740186124295E-2</c:v>
                </c:pt>
                <c:pt idx="3">
                  <c:v>7.0237283007289373E-3</c:v>
                </c:pt>
                <c:pt idx="4">
                  <c:v>1.1089754115820008E-2</c:v>
                </c:pt>
                <c:pt idx="5">
                  <c:v>1.3427081574949358E-2</c:v>
                </c:pt>
                <c:pt idx="6">
                  <c:v>1.5283519809091485E-2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7-436C-A1CA-00CF76AA0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666816"/>
        <c:axId val="459672392"/>
      </c:barChart>
      <c:catAx>
        <c:axId val="4596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59672392"/>
        <c:crosses val="autoZero"/>
        <c:auto val="1"/>
        <c:lblAlgn val="ctr"/>
        <c:lblOffset val="100"/>
        <c:noMultiLvlLbl val="0"/>
      </c:catAx>
      <c:valAx>
        <c:axId val="45967239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5966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'Бюджет_на_съдебна система'!$A$9</c:f>
              <c:strCache>
                <c:ptCount val="1"/>
                <c:pt idx="0">
                  <c:v>Ръст на разходите за съдебна власт (ном.)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('Бюджет_на_съдебна система'!$H$1,'Бюджет_на_съдебна система'!$J$1,'Бюджет_на_съдебна система'!$L$1,'Бюджет_на_съдебна система'!$N$1,'Бюджет_на_съдебна система'!$P$1,'Бюджет_на_съдебна система'!$R$1)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('Бюджет_на_съдебна система'!$J$9,'Бюджет_на_съдебна система'!$L$9,'Бюджет_на_съдебна система'!$N$9,'Бюджет_на_съдебна система'!$P$9,'Бюджет_на_съдебна система'!$R$9,'Бюджет_на_съдебна система'!$T$9)</c:f>
              <c:numCache>
                <c:formatCode>0.0%</c:formatCode>
                <c:ptCount val="6"/>
                <c:pt idx="0">
                  <c:v>5.069794447855247E-2</c:v>
                </c:pt>
                <c:pt idx="1">
                  <c:v>4.2818414681375927E-2</c:v>
                </c:pt>
                <c:pt idx="2">
                  <c:v>1.9259629271682899E-2</c:v>
                </c:pt>
                <c:pt idx="3">
                  <c:v>0.10037863856317641</c:v>
                </c:pt>
                <c:pt idx="4">
                  <c:v>0.10123890926412882</c:v>
                </c:pt>
                <c:pt idx="5">
                  <c:v>5.5167538825118267E-2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D-49C1-85EA-B7587509EFB1}"/>
            </c:ext>
          </c:extLst>
        </c:ser>
        <c:ser>
          <c:idx val="1"/>
          <c:order val="1"/>
          <c:tx>
            <c:strRef>
              <c:f>'Бюджет_на_съдебна система'!$A$10</c:f>
              <c:strCache>
                <c:ptCount val="1"/>
                <c:pt idx="0">
                  <c:v>Ръст на БВП (ном.)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('Бюджет_на_съдебна система'!$H$1,'Бюджет_на_съдебна система'!$J$1,'Бюджет_на_съдебна система'!$L$1,'Бюджет_на_съдебна система'!$N$1,'Бюджет_на_съдебна система'!$P$1,'Бюджет_на_съдебна система'!$R$1)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('Бюджет_на_съдебна система'!$J$10,'Бюджет_на_съдебна система'!$L$10,'Бюджет_на_съдебна система'!$N$10,'Бюджет_на_съдебна система'!$P$10,'Бюджет_на_съдебна система'!$R$10,'Бюджет_на_съдебна система'!$T$10)</c:f>
              <c:numCache>
                <c:formatCode>0.00%</c:formatCode>
                <c:ptCount val="6"/>
                <c:pt idx="0">
                  <c:v>1.5867488745862746E-2</c:v>
                </c:pt>
                <c:pt idx="1">
                  <c:v>-2.1247943802913394E-3</c:v>
                </c:pt>
                <c:pt idx="2">
                  <c:v>2.3085858870260045E-2</c:v>
                </c:pt>
                <c:pt idx="3">
                  <c:v>5.7537713788017086E-2</c:v>
                </c:pt>
                <c:pt idx="4">
                  <c:v>6.2713196034509311E-2</c:v>
                </c:pt>
                <c:pt idx="5">
                  <c:v>7.3435991215638374E-2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D-49C1-85EA-B7587509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56448"/>
        <c:axId val="550859400"/>
      </c:lineChart>
      <c:catAx>
        <c:axId val="5508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550859400"/>
        <c:crosses val="autoZero"/>
        <c:auto val="1"/>
        <c:lblAlgn val="ctr"/>
        <c:lblOffset val="100"/>
        <c:noMultiLvlLbl val="0"/>
      </c:catAx>
      <c:valAx>
        <c:axId val="55085940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5508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'Бюджет_на_съдебна система'!$A$12</c:f>
              <c:strCache>
                <c:ptCount val="1"/>
                <c:pt idx="0">
                  <c:v>Бюджет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'Бюджет_на_съдебна система'!$B$11:$J$11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'Бюджет_на_съдебна система'!$B$12:$J$12</c:f>
              <c:numCache>
                <c:formatCode>#,##0</c:formatCode>
                <c:ptCount val="9"/>
                <c:pt idx="0" formatCode="General">
                  <c:v>2450</c:v>
                </c:pt>
                <c:pt idx="1">
                  <c:v>2450</c:v>
                </c:pt>
                <c:pt idx="2">
                  <c:v>2450</c:v>
                </c:pt>
                <c:pt idx="3">
                  <c:v>2450</c:v>
                </c:pt>
                <c:pt idx="4">
                  <c:v>4450</c:v>
                </c:pt>
                <c:pt idx="5">
                  <c:v>9000</c:v>
                </c:pt>
                <c:pt idx="6">
                  <c:v>8500</c:v>
                </c:pt>
                <c:pt idx="7">
                  <c:v>17094</c:v>
                </c:pt>
                <c:pt idx="8">
                  <c:v>14870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0-492F-B5D6-520C9567BE01}"/>
            </c:ext>
          </c:extLst>
        </c:ser>
        <c:ser>
          <c:idx val="1"/>
          <c:order val="1"/>
          <c:tx>
            <c:strRef>
              <c:f>'Бюджет_на_съдебна система'!$A$13</c:f>
              <c:strCache>
                <c:ptCount val="1"/>
                <c:pt idx="0">
                  <c:v>Отчет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'Бюджет_на_съдебна система'!$B$11:$J$11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'Бюджет_на_съдебна система'!$B$13:$J$13</c:f>
              <c:numCache>
                <c:formatCode>#,##0</c:formatCode>
                <c:ptCount val="9"/>
                <c:pt idx="0">
                  <c:v>2086.4969999999998</c:v>
                </c:pt>
                <c:pt idx="1">
                  <c:v>2389.7089999999998</c:v>
                </c:pt>
                <c:pt idx="2" formatCode="0.00">
                  <c:v>1782.903</c:v>
                </c:pt>
                <c:pt idx="3">
                  <c:v>1429.2249999999999</c:v>
                </c:pt>
                <c:pt idx="4">
                  <c:v>7336.6110000000008</c:v>
                </c:pt>
                <c:pt idx="5">
                  <c:v>3296.3269999999998</c:v>
                </c:pt>
                <c:pt idx="6">
                  <c:v>5726.9930000000004</c:v>
                </c:pt>
                <c:pt idx="7">
                  <c:v>7636.0349999999999</c:v>
                </c:pt>
                <c:pt idx="8">
                  <c:v>9171.3040000000001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0-492F-B5D6-520C9567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902592"/>
        <c:axId val="664903248"/>
      </c:lineChart>
      <c:catAx>
        <c:axId val="6649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664903248"/>
        <c:crosses val="autoZero"/>
        <c:auto val="1"/>
        <c:lblAlgn val="ctr"/>
        <c:lblOffset val="100"/>
        <c:noMultiLvlLbl val="0"/>
      </c:catAx>
      <c:valAx>
        <c:axId val="66490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6649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17</xdr:row>
      <xdr:rowOff>152400</xdr:rowOff>
    </xdr:from>
    <xdr:to>
      <xdr:col>15</xdr:col>
      <xdr:colOff>66675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17</xdr:row>
      <xdr:rowOff>19050</xdr:rowOff>
    </xdr:from>
    <xdr:to>
      <xdr:col>23</xdr:col>
      <xdr:colOff>190500</xdr:colOff>
      <xdr:row>35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180975</xdr:rowOff>
    </xdr:from>
    <xdr:to>
      <xdr:col>5</xdr:col>
      <xdr:colOff>523875</xdr:colOff>
      <xdr:row>53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11430</xdr:rowOff>
    </xdr:from>
    <xdr:to>
      <xdr:col>5</xdr:col>
      <xdr:colOff>464820</xdr:colOff>
      <xdr:row>35</xdr:row>
      <xdr:rowOff>167640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>
      <selection activeCell="A4" sqref="A4"/>
    </sheetView>
  </sheetViews>
  <sheetFormatPr defaultRowHeight="15" x14ac:dyDescent="0.25"/>
  <cols>
    <col min="1" max="1" width="39" customWidth="1"/>
  </cols>
  <sheetData>
    <row r="1" spans="1:25" s="8" customFormat="1" x14ac:dyDescent="0.25">
      <c r="A1" s="8" t="s">
        <v>34</v>
      </c>
      <c r="D1" s="8">
        <v>2010</v>
      </c>
      <c r="F1" s="8">
        <v>2011</v>
      </c>
      <c r="H1" s="8">
        <v>2012</v>
      </c>
      <c r="J1" s="8">
        <v>2013</v>
      </c>
      <c r="L1" s="8">
        <v>2014</v>
      </c>
      <c r="N1" s="8">
        <v>2015</v>
      </c>
      <c r="P1" s="8">
        <v>2016</v>
      </c>
      <c r="R1" s="8">
        <v>2017</v>
      </c>
      <c r="T1" s="8">
        <v>2018</v>
      </c>
      <c r="V1" s="8">
        <v>2019</v>
      </c>
      <c r="X1" s="8">
        <v>2020</v>
      </c>
    </row>
    <row r="2" spans="1:25" s="8" customFormat="1" x14ac:dyDescent="0.25">
      <c r="C2" s="8" t="s">
        <v>35</v>
      </c>
      <c r="D2" s="8" t="s">
        <v>36</v>
      </c>
      <c r="E2" s="8" t="s">
        <v>37</v>
      </c>
      <c r="F2" s="8" t="s">
        <v>38</v>
      </c>
      <c r="G2" s="8" t="s">
        <v>37</v>
      </c>
      <c r="H2" s="8" t="s">
        <v>38</v>
      </c>
      <c r="I2" s="8" t="s">
        <v>37</v>
      </c>
      <c r="J2" s="8" t="s">
        <v>38</v>
      </c>
      <c r="K2" s="8" t="s">
        <v>37</v>
      </c>
      <c r="L2" s="8" t="s">
        <v>38</v>
      </c>
      <c r="M2" s="8" t="s">
        <v>37</v>
      </c>
      <c r="N2" s="8" t="s">
        <v>38</v>
      </c>
      <c r="O2" s="8" t="s">
        <v>37</v>
      </c>
      <c r="P2" s="8" t="s">
        <v>38</v>
      </c>
      <c r="Q2" s="8" t="s">
        <v>37</v>
      </c>
      <c r="R2" s="8" t="s">
        <v>38</v>
      </c>
      <c r="S2" s="8" t="s">
        <v>37</v>
      </c>
      <c r="T2" s="8" t="s">
        <v>38</v>
      </c>
      <c r="V2" s="8" t="s">
        <v>37</v>
      </c>
      <c r="W2" s="8" t="s">
        <v>38</v>
      </c>
      <c r="X2" s="8" t="s">
        <v>37</v>
      </c>
      <c r="Y2" s="8" t="s">
        <v>38</v>
      </c>
    </row>
    <row r="3" spans="1:25" x14ac:dyDescent="0.25">
      <c r="A3" t="s">
        <v>39</v>
      </c>
      <c r="C3">
        <v>2450</v>
      </c>
      <c r="D3" s="1">
        <v>2086.4969999999998</v>
      </c>
      <c r="E3" s="1">
        <v>2450</v>
      </c>
      <c r="F3" s="1">
        <v>2389.7089999999998</v>
      </c>
      <c r="G3" s="1">
        <v>2450</v>
      </c>
      <c r="H3" s="1">
        <v>1782.903</v>
      </c>
      <c r="I3" s="1">
        <v>2450</v>
      </c>
      <c r="J3" s="1">
        <v>1429.2249999999999</v>
      </c>
      <c r="K3" s="1">
        <v>4450</v>
      </c>
      <c r="L3" s="1">
        <v>7336.6110000000008</v>
      </c>
      <c r="M3" s="1">
        <v>9000</v>
      </c>
      <c r="N3" s="1">
        <v>3296.3269999999998</v>
      </c>
      <c r="O3" s="1">
        <v>8500</v>
      </c>
      <c r="P3" s="1">
        <v>5726.9930000000004</v>
      </c>
      <c r="Q3" s="1">
        <v>17094</v>
      </c>
      <c r="R3" s="1">
        <v>7636.0349999999999</v>
      </c>
      <c r="S3" s="1">
        <v>14870</v>
      </c>
      <c r="T3" s="1">
        <v>9171.3040000000001</v>
      </c>
      <c r="U3" s="5">
        <f>T3/S3</f>
        <v>0.61676556825823803</v>
      </c>
      <c r="V3" s="1">
        <v>23796</v>
      </c>
      <c r="W3" s="1">
        <v>12524</v>
      </c>
      <c r="X3" s="1">
        <v>24370</v>
      </c>
    </row>
    <row r="4" spans="1:25" x14ac:dyDescent="0.25">
      <c r="A4" t="s">
        <v>40</v>
      </c>
      <c r="B4" t="s">
        <v>41</v>
      </c>
      <c r="D4" s="1">
        <v>0</v>
      </c>
      <c r="E4" s="1"/>
      <c r="F4" s="1">
        <v>6.6289999999999996</v>
      </c>
      <c r="G4" s="1"/>
      <c r="H4" s="1">
        <v>0</v>
      </c>
      <c r="I4" s="1"/>
      <c r="J4" s="1">
        <v>0</v>
      </c>
      <c r="K4" s="1"/>
      <c r="L4" s="1">
        <v>223.12700000000001</v>
      </c>
      <c r="M4" s="1"/>
      <c r="N4" s="1">
        <v>3.0190000000000001</v>
      </c>
      <c r="O4" s="1"/>
      <c r="P4" s="1">
        <v>1096.4649999999999</v>
      </c>
      <c r="Q4" s="1"/>
      <c r="R4" s="1">
        <v>1167.713</v>
      </c>
      <c r="S4" s="1">
        <v>9544.2720000000008</v>
      </c>
      <c r="T4" s="1">
        <v>5222</v>
      </c>
      <c r="U4" s="5">
        <f>T4/S4</f>
        <v>0.54713444880866757</v>
      </c>
    </row>
    <row r="5" spans="1:25" x14ac:dyDescent="0.25">
      <c r="A5" t="s">
        <v>42</v>
      </c>
      <c r="B5" t="s">
        <v>43</v>
      </c>
      <c r="D5" s="1">
        <v>1637.797</v>
      </c>
      <c r="E5" s="1"/>
      <c r="F5" s="1">
        <v>2151.9479999999999</v>
      </c>
      <c r="G5" s="1"/>
      <c r="H5" s="1">
        <v>1532.5219999999999</v>
      </c>
      <c r="I5" s="1"/>
      <c r="J5" s="1">
        <v>1316.6949999999999</v>
      </c>
      <c r="K5" s="1"/>
      <c r="L5" s="1">
        <v>6669.2960000000003</v>
      </c>
      <c r="M5" s="1"/>
      <c r="N5" s="1">
        <v>3038.6419999999998</v>
      </c>
      <c r="O5" s="1"/>
      <c r="P5" s="1">
        <v>4277.8890000000001</v>
      </c>
      <c r="Q5" s="1"/>
      <c r="R5" s="1">
        <v>5824.0360000000001</v>
      </c>
      <c r="S5" s="1">
        <v>4370.8879999999999</v>
      </c>
      <c r="T5" s="1">
        <v>3762.7139999999999</v>
      </c>
      <c r="U5" s="5">
        <f t="shared" ref="U5:U7" si="0">T5/S5</f>
        <v>0.86085802244303677</v>
      </c>
    </row>
    <row r="6" spans="1:25" x14ac:dyDescent="0.25">
      <c r="A6" t="s">
        <v>44</v>
      </c>
      <c r="B6" t="s">
        <v>45</v>
      </c>
      <c r="D6" s="1">
        <v>448.7</v>
      </c>
      <c r="E6" s="1"/>
      <c r="F6" s="1">
        <v>231.13200000000001</v>
      </c>
      <c r="G6" s="1"/>
      <c r="H6" s="1">
        <v>250.381</v>
      </c>
      <c r="I6" s="1"/>
      <c r="J6" s="1">
        <v>112.53</v>
      </c>
      <c r="K6" s="1"/>
      <c r="L6" s="1">
        <v>444.18799999999999</v>
      </c>
      <c r="M6" s="1"/>
      <c r="N6" s="1">
        <v>254.666</v>
      </c>
      <c r="O6" s="1"/>
      <c r="P6" s="1">
        <v>352.63900000000001</v>
      </c>
      <c r="Q6" s="1"/>
      <c r="R6" s="1">
        <v>644.28599999999994</v>
      </c>
      <c r="S6" s="1">
        <v>271.947</v>
      </c>
      <c r="T6" s="1">
        <v>185.59700000000001</v>
      </c>
      <c r="U6" s="5">
        <f t="shared" si="0"/>
        <v>0.68247489400508188</v>
      </c>
    </row>
    <row r="7" spans="1:25" x14ac:dyDescent="0.25">
      <c r="A7" t="s">
        <v>46</v>
      </c>
      <c r="B7" t="s">
        <v>47</v>
      </c>
      <c r="G7">
        <v>420.84</v>
      </c>
      <c r="H7" s="1">
        <v>420.23399999999998</v>
      </c>
      <c r="I7">
        <v>445.07400000000001</v>
      </c>
      <c r="J7" s="1">
        <v>441.53899999999999</v>
      </c>
      <c r="K7">
        <v>465.06799999999998</v>
      </c>
      <c r="L7" s="1">
        <v>460.44499999999999</v>
      </c>
      <c r="M7">
        <v>473.86599999999999</v>
      </c>
      <c r="N7" s="1">
        <v>469.31299999999999</v>
      </c>
      <c r="O7">
        <v>534.93600000000004</v>
      </c>
      <c r="P7" s="1">
        <v>516.42200000000003</v>
      </c>
      <c r="Q7">
        <v>586.37300000000005</v>
      </c>
      <c r="R7" s="1">
        <v>568.70399999999995</v>
      </c>
      <c r="S7" s="1">
        <v>607.43299999999999</v>
      </c>
      <c r="T7" s="1">
        <v>600.07799999999997</v>
      </c>
      <c r="U7" s="5">
        <f t="shared" si="0"/>
        <v>0.98789166871078782</v>
      </c>
      <c r="V7" s="1">
        <v>711</v>
      </c>
      <c r="W7" s="1">
        <v>693</v>
      </c>
    </row>
    <row r="8" spans="1:25" x14ac:dyDescent="0.25">
      <c r="A8" t="s">
        <v>48</v>
      </c>
      <c r="G8" s="5">
        <f>G3/(G7*1000)</f>
        <v>5.8216899534264807E-3</v>
      </c>
      <c r="H8" s="5">
        <f>H3/(H7*1000)</f>
        <v>4.2426433844001202E-3</v>
      </c>
      <c r="I8" s="5">
        <f t="shared" ref="I8:U8" si="1">I3/(I7*1000)</f>
        <v>5.5047025887829887E-3</v>
      </c>
      <c r="J8" s="5">
        <f t="shared" si="1"/>
        <v>3.2369167842478241E-3</v>
      </c>
      <c r="K8" s="5">
        <f t="shared" si="1"/>
        <v>9.5684932095951563E-3</v>
      </c>
      <c r="L8" s="5">
        <f t="shared" si="1"/>
        <v>1.5933740186124295E-2</v>
      </c>
      <c r="M8" s="5">
        <f t="shared" si="1"/>
        <v>1.8992711019570934E-2</v>
      </c>
      <c r="N8" s="5">
        <f t="shared" si="1"/>
        <v>7.0237283007289373E-3</v>
      </c>
      <c r="O8" s="5">
        <f t="shared" si="1"/>
        <v>1.588975129735146E-2</v>
      </c>
      <c r="P8" s="5">
        <f t="shared" si="1"/>
        <v>1.1089754115820008E-2</v>
      </c>
      <c r="Q8" s="5">
        <f t="shared" si="1"/>
        <v>2.915209260999398E-2</v>
      </c>
      <c r="R8" s="5">
        <f t="shared" si="1"/>
        <v>1.3427081574949358E-2</v>
      </c>
      <c r="S8" s="5">
        <f t="shared" si="1"/>
        <v>2.4480066114287501E-2</v>
      </c>
      <c r="T8" s="5">
        <f t="shared" si="1"/>
        <v>1.5283519809091485E-2</v>
      </c>
      <c r="U8" s="5">
        <f t="shared" si="1"/>
        <v>6.2432510344289629E-4</v>
      </c>
      <c r="V8" s="5" t="e">
        <f>#REF!/(V7*1000)</f>
        <v>#REF!</v>
      </c>
    </row>
    <row r="9" spans="1:25" x14ac:dyDescent="0.25">
      <c r="A9" t="s">
        <v>49</v>
      </c>
      <c r="I9" s="5">
        <f>I7/G7-1</f>
        <v>5.758483033932138E-2</v>
      </c>
      <c r="J9" s="5">
        <f>J7/H7-1</f>
        <v>5.069794447855247E-2</v>
      </c>
      <c r="K9" s="5">
        <f t="shared" ref="K9:V9" si="2">K7/I7-1</f>
        <v>4.4922866759235403E-2</v>
      </c>
      <c r="L9" s="5">
        <f t="shared" si="2"/>
        <v>4.2818414681375927E-2</v>
      </c>
      <c r="M9" s="5">
        <f t="shared" si="2"/>
        <v>1.8917663653487127E-2</v>
      </c>
      <c r="N9" s="5">
        <f t="shared" si="2"/>
        <v>1.9259629271682899E-2</v>
      </c>
      <c r="O9" s="5">
        <f t="shared" si="2"/>
        <v>0.12887609577391079</v>
      </c>
      <c r="P9" s="5">
        <f t="shared" si="2"/>
        <v>0.10037863856317641</v>
      </c>
      <c r="Q9" s="5">
        <f t="shared" si="2"/>
        <v>9.6155427939043081E-2</v>
      </c>
      <c r="R9" s="5">
        <f t="shared" si="2"/>
        <v>0.10123890926412882</v>
      </c>
      <c r="S9" s="5">
        <f t="shared" si="2"/>
        <v>3.5915705532144182E-2</v>
      </c>
      <c r="T9" s="5">
        <f t="shared" si="2"/>
        <v>5.5167538825118267E-2</v>
      </c>
      <c r="V9" s="5">
        <f t="shared" si="2"/>
        <v>0.18484597002389691</v>
      </c>
    </row>
    <row r="10" spans="1:25" x14ac:dyDescent="0.25">
      <c r="A10" t="s">
        <v>50</v>
      </c>
      <c r="J10" s="3">
        <v>1.5867488745862746E-2</v>
      </c>
      <c r="L10" s="3">
        <v>-2.1247943802913394E-3</v>
      </c>
      <c r="N10" s="3">
        <v>2.3085858870260045E-2</v>
      </c>
      <c r="P10" s="3">
        <v>5.7537713788017086E-2</v>
      </c>
      <c r="R10" s="3">
        <v>6.2713196034509311E-2</v>
      </c>
      <c r="T10" s="3">
        <v>7.3435991215638374E-2</v>
      </c>
    </row>
    <row r="11" spans="1:25" x14ac:dyDescent="0.25">
      <c r="B11">
        <v>2010</v>
      </c>
      <c r="C11">
        <v>2011</v>
      </c>
      <c r="D11">
        <v>2012</v>
      </c>
      <c r="E11">
        <v>2013</v>
      </c>
      <c r="F11">
        <v>2014</v>
      </c>
      <c r="G11">
        <v>2015</v>
      </c>
      <c r="H11">
        <v>2016</v>
      </c>
      <c r="I11">
        <v>2017</v>
      </c>
      <c r="J11">
        <v>2018</v>
      </c>
    </row>
    <row r="12" spans="1:25" x14ac:dyDescent="0.25">
      <c r="A12" t="s">
        <v>51</v>
      </c>
      <c r="B12">
        <f>C3</f>
        <v>2450</v>
      </c>
      <c r="C12" s="1">
        <f>E3</f>
        <v>2450</v>
      </c>
      <c r="D12" s="1">
        <f>G3</f>
        <v>2450</v>
      </c>
      <c r="E12" s="1">
        <f>I3</f>
        <v>2450</v>
      </c>
      <c r="F12" s="1">
        <f>K3</f>
        <v>4450</v>
      </c>
      <c r="G12" s="1">
        <f>M3</f>
        <v>9000</v>
      </c>
      <c r="H12" s="1">
        <f>O3</f>
        <v>8500</v>
      </c>
      <c r="I12" s="1">
        <f>Q3</f>
        <v>17094</v>
      </c>
      <c r="J12" s="1">
        <f>S3</f>
        <v>14870</v>
      </c>
    </row>
    <row r="13" spans="1:25" x14ac:dyDescent="0.25">
      <c r="A13" t="s">
        <v>20</v>
      </c>
      <c r="B13" s="1">
        <f>D3</f>
        <v>2086.4969999999998</v>
      </c>
      <c r="C13" s="1">
        <f>F3</f>
        <v>2389.7089999999998</v>
      </c>
      <c r="D13" s="6">
        <f>H3</f>
        <v>1782.903</v>
      </c>
      <c r="E13" s="1">
        <f>J3</f>
        <v>1429.2249999999999</v>
      </c>
      <c r="F13" s="1">
        <f>L3</f>
        <v>7336.6110000000008</v>
      </c>
      <c r="G13" s="1">
        <f>N3</f>
        <v>3296.3269999999998</v>
      </c>
      <c r="H13" s="1">
        <f>P3</f>
        <v>5726.9930000000004</v>
      </c>
      <c r="I13" s="1">
        <f>R3</f>
        <v>7636.0349999999999</v>
      </c>
      <c r="J13" s="1">
        <f>T3</f>
        <v>9171.3040000000001</v>
      </c>
      <c r="P13" s="7">
        <f>P4/$P$3</f>
        <v>0.19145562077690681</v>
      </c>
      <c r="Q13" s="7" t="e">
        <f t="shared" ref="E13:U14" si="3">Q4/Q2</f>
        <v>#VALUE!</v>
      </c>
      <c r="R13" s="7">
        <f>R4/$R$3</f>
        <v>0.15292137869980951</v>
      </c>
      <c r="S13" s="7" t="e">
        <f t="shared" si="3"/>
        <v>#VALUE!</v>
      </c>
      <c r="T13" s="7">
        <f>T4/$T$3</f>
        <v>0.56938468073896575</v>
      </c>
      <c r="U13" s="7" t="e">
        <f t="shared" si="3"/>
        <v>#DIV/0!</v>
      </c>
    </row>
    <row r="14" spans="1:25" x14ac:dyDescent="0.25">
      <c r="D14" s="7">
        <f>D5/D3</f>
        <v>0.78495056546930098</v>
      </c>
      <c r="E14" s="7">
        <f t="shared" si="3"/>
        <v>0</v>
      </c>
      <c r="F14" s="7">
        <f t="shared" si="3"/>
        <v>0.90050629595486309</v>
      </c>
      <c r="G14" s="7">
        <f t="shared" si="3"/>
        <v>0</v>
      </c>
      <c r="H14" s="7">
        <f t="shared" si="3"/>
        <v>0.85956555123862599</v>
      </c>
      <c r="I14" s="7">
        <f t="shared" si="3"/>
        <v>0</v>
      </c>
      <c r="J14" s="7">
        <f t="shared" si="3"/>
        <v>0.92126502125277687</v>
      </c>
      <c r="K14" s="7">
        <f t="shared" si="3"/>
        <v>0</v>
      </c>
      <c r="L14" s="7">
        <f t="shared" si="3"/>
        <v>0.90904315357594934</v>
      </c>
      <c r="M14" s="7">
        <f t="shared" si="3"/>
        <v>0</v>
      </c>
      <c r="N14" s="7">
        <f t="shared" si="3"/>
        <v>0.92182662703063134</v>
      </c>
      <c r="O14" s="7">
        <f t="shared" si="3"/>
        <v>0</v>
      </c>
      <c r="P14" s="7">
        <f>P5/$P$3</f>
        <v>0.7469694829380793</v>
      </c>
      <c r="Q14" s="7">
        <f t="shared" si="3"/>
        <v>0</v>
      </c>
      <c r="R14" s="7">
        <f>R5/$R$3</f>
        <v>0.76270420447260912</v>
      </c>
      <c r="S14" s="7">
        <f t="shared" si="3"/>
        <v>0.29394001344989912</v>
      </c>
      <c r="T14" s="7">
        <f>T5/$T$3</f>
        <v>0.41027033887438469</v>
      </c>
      <c r="U14" s="7">
        <f t="shared" si="3"/>
        <v>1.3957621286709019</v>
      </c>
    </row>
    <row r="15" spans="1:25" x14ac:dyDescent="0.25">
      <c r="D15" s="7"/>
      <c r="P15">
        <f>P4/(P3-N3)</f>
        <v>0.45109653074507139</v>
      </c>
      <c r="Q15">
        <f t="shared" ref="Q15:S15" si="4">Q4/(Q3-O3)</f>
        <v>0</v>
      </c>
      <c r="R15">
        <f>R4/(R3-P3)</f>
        <v>0.61167486100358204</v>
      </c>
      <c r="S15">
        <f t="shared" si="4"/>
        <v>-4.2914892086330942</v>
      </c>
      <c r="T15">
        <f>T4/(T3-R3)</f>
        <v>3.401358328735876</v>
      </c>
    </row>
    <row r="16" spans="1:25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>
        <v>6.8117671477195385E-2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6"/>
  <sheetViews>
    <sheetView workbookViewId="0">
      <selection sqref="A1:XFD2"/>
    </sheetView>
  </sheetViews>
  <sheetFormatPr defaultRowHeight="15" x14ac:dyDescent="0.25"/>
  <cols>
    <col min="27" max="30" width="10.85546875" bestFit="1" customWidth="1"/>
    <col min="33" max="36" width="10.85546875" bestFit="1" customWidth="1"/>
  </cols>
  <sheetData>
    <row r="1" spans="2:36" s="8" customFormat="1" x14ac:dyDescent="0.25">
      <c r="B1" s="8" t="s">
        <v>32</v>
      </c>
    </row>
    <row r="2" spans="2:36" s="8" customFormat="1" x14ac:dyDescent="0.25">
      <c r="C2" s="8" t="s">
        <v>0</v>
      </c>
      <c r="I2" s="8" t="s">
        <v>1</v>
      </c>
      <c r="O2" s="8" t="s">
        <v>2</v>
      </c>
      <c r="U2" s="8" t="s">
        <v>3</v>
      </c>
      <c r="AA2" s="8" t="s">
        <v>4</v>
      </c>
      <c r="AG2" s="8" t="s">
        <v>5</v>
      </c>
    </row>
    <row r="3" spans="2:36" x14ac:dyDescent="0.25">
      <c r="C3">
        <v>2016</v>
      </c>
      <c r="D3">
        <v>2017</v>
      </c>
      <c r="E3">
        <v>2018</v>
      </c>
      <c r="F3">
        <v>2019</v>
      </c>
      <c r="I3">
        <v>2016</v>
      </c>
      <c r="J3">
        <v>2017</v>
      </c>
      <c r="K3">
        <v>2018</v>
      </c>
      <c r="L3">
        <v>2019</v>
      </c>
      <c r="O3">
        <v>2016</v>
      </c>
      <c r="P3">
        <v>2017</v>
      </c>
      <c r="Q3">
        <v>2018</v>
      </c>
      <c r="R3">
        <v>2019</v>
      </c>
      <c r="U3">
        <v>2016</v>
      </c>
      <c r="V3">
        <v>2017</v>
      </c>
      <c r="W3">
        <v>2018</v>
      </c>
      <c r="X3">
        <v>2019</v>
      </c>
      <c r="AA3">
        <v>2016</v>
      </c>
      <c r="AB3">
        <v>2017</v>
      </c>
      <c r="AC3">
        <v>2018</v>
      </c>
      <c r="AD3">
        <v>2019</v>
      </c>
      <c r="AG3">
        <v>2016</v>
      </c>
      <c r="AH3">
        <v>2017</v>
      </c>
      <c r="AI3">
        <v>2018</v>
      </c>
      <c r="AJ3">
        <v>2019</v>
      </c>
    </row>
    <row r="4" spans="2:36" x14ac:dyDescent="0.25">
      <c r="B4" t="s">
        <v>6</v>
      </c>
      <c r="C4" s="1">
        <v>0</v>
      </c>
      <c r="D4" s="1">
        <v>4042</v>
      </c>
      <c r="E4" s="1">
        <v>0</v>
      </c>
      <c r="F4" s="1">
        <v>17400</v>
      </c>
      <c r="H4" t="s">
        <v>6</v>
      </c>
      <c r="I4" s="1">
        <v>162914</v>
      </c>
      <c r="J4" s="1">
        <v>1129841</v>
      </c>
      <c r="K4" s="1">
        <v>4925</v>
      </c>
      <c r="L4" s="1">
        <v>171004</v>
      </c>
      <c r="N4" t="s">
        <v>6</v>
      </c>
      <c r="O4" s="1">
        <v>0</v>
      </c>
      <c r="P4" s="1">
        <v>0</v>
      </c>
      <c r="Q4" s="1">
        <v>0</v>
      </c>
      <c r="R4" s="1">
        <v>0</v>
      </c>
      <c r="T4" t="s">
        <v>6</v>
      </c>
      <c r="U4" s="1">
        <v>162914</v>
      </c>
      <c r="V4" s="1">
        <v>1133883</v>
      </c>
      <c r="W4" s="1">
        <v>4925</v>
      </c>
      <c r="X4" s="1">
        <v>188404</v>
      </c>
      <c r="Z4" t="s">
        <v>6</v>
      </c>
      <c r="AA4" s="1">
        <v>37405421</v>
      </c>
      <c r="AB4" s="1">
        <v>39132358</v>
      </c>
      <c r="AC4" s="1">
        <v>42932203</v>
      </c>
      <c r="AD4" s="1">
        <v>44539933</v>
      </c>
      <c r="AF4" t="s">
        <v>6</v>
      </c>
      <c r="AG4" s="1">
        <v>37568335</v>
      </c>
      <c r="AH4" s="1">
        <v>40266241</v>
      </c>
      <c r="AI4" s="1">
        <v>42937128</v>
      </c>
      <c r="AJ4" s="1">
        <v>44728337</v>
      </c>
    </row>
    <row r="5" spans="2:36" x14ac:dyDescent="0.25">
      <c r="B5" t="s">
        <v>7</v>
      </c>
      <c r="C5" s="1">
        <v>0</v>
      </c>
      <c r="D5" s="1">
        <v>4198</v>
      </c>
      <c r="E5" s="1">
        <v>14618</v>
      </c>
      <c r="F5" s="1">
        <v>33767</v>
      </c>
      <c r="H5" t="s">
        <v>7</v>
      </c>
      <c r="I5" s="1">
        <v>27562</v>
      </c>
      <c r="J5" s="1">
        <v>-399405</v>
      </c>
      <c r="K5" s="1">
        <v>29787</v>
      </c>
      <c r="L5" s="1">
        <v>675716</v>
      </c>
      <c r="N5" t="s">
        <v>7</v>
      </c>
      <c r="O5" s="1">
        <v>35377</v>
      </c>
      <c r="P5" s="1">
        <v>448846</v>
      </c>
      <c r="Q5" s="1">
        <v>27600</v>
      </c>
      <c r="R5" s="1">
        <v>28193</v>
      </c>
      <c r="T5" t="s">
        <v>7</v>
      </c>
      <c r="U5" s="1">
        <v>62939</v>
      </c>
      <c r="V5" s="1">
        <v>53639</v>
      </c>
      <c r="W5" s="1">
        <v>72005</v>
      </c>
      <c r="X5" s="1">
        <v>737676</v>
      </c>
      <c r="Z5" t="s">
        <v>7</v>
      </c>
      <c r="AA5" s="1">
        <v>39699839</v>
      </c>
      <c r="AB5" s="1">
        <v>41319413</v>
      </c>
      <c r="AC5" s="1">
        <v>44585620</v>
      </c>
      <c r="AD5" s="1">
        <v>52820083</v>
      </c>
      <c r="AF5" t="s">
        <v>7</v>
      </c>
      <c r="AG5" s="1">
        <v>39762778</v>
      </c>
      <c r="AH5" s="1">
        <v>41373052</v>
      </c>
      <c r="AI5" s="1">
        <v>44657625</v>
      </c>
      <c r="AJ5" s="1">
        <v>53557759</v>
      </c>
    </row>
    <row r="6" spans="2:36" x14ac:dyDescent="0.25">
      <c r="B6" t="s">
        <v>8</v>
      </c>
      <c r="C6" s="1">
        <v>0</v>
      </c>
      <c r="D6" s="1">
        <v>65143</v>
      </c>
      <c r="E6" s="1">
        <v>148141</v>
      </c>
      <c r="F6" s="1">
        <v>999676</v>
      </c>
      <c r="H6" t="s">
        <v>8</v>
      </c>
      <c r="I6" s="1">
        <v>28020</v>
      </c>
      <c r="J6" s="1">
        <v>57267</v>
      </c>
      <c r="K6" s="1">
        <v>40185</v>
      </c>
      <c r="L6" s="1">
        <v>60088</v>
      </c>
      <c r="N6" t="s">
        <v>8</v>
      </c>
      <c r="O6" s="1">
        <v>32820</v>
      </c>
      <c r="P6" s="1">
        <v>0</v>
      </c>
      <c r="Q6" s="1">
        <v>17948</v>
      </c>
      <c r="R6" s="1">
        <v>5849</v>
      </c>
      <c r="T6" t="s">
        <v>8</v>
      </c>
      <c r="U6" s="1">
        <v>60840</v>
      </c>
      <c r="V6" s="1">
        <v>122410</v>
      </c>
      <c r="W6" s="1">
        <v>206274</v>
      </c>
      <c r="X6" s="1">
        <v>1065613</v>
      </c>
      <c r="Z6" t="s">
        <v>8</v>
      </c>
      <c r="AA6" s="1">
        <v>65357436</v>
      </c>
      <c r="AB6" s="1">
        <v>69550205</v>
      </c>
      <c r="AC6" s="1">
        <v>74689456</v>
      </c>
      <c r="AD6" s="1">
        <v>84202082</v>
      </c>
      <c r="AF6" t="s">
        <v>8</v>
      </c>
      <c r="AG6" s="1">
        <v>65418276</v>
      </c>
      <c r="AH6" s="1">
        <v>69672615</v>
      </c>
      <c r="AI6" s="1">
        <v>74895730</v>
      </c>
      <c r="AJ6" s="1">
        <v>85267695</v>
      </c>
    </row>
    <row r="7" spans="2:36" x14ac:dyDescent="0.25">
      <c r="B7" t="s">
        <v>9</v>
      </c>
      <c r="C7" s="1">
        <v>0</v>
      </c>
      <c r="D7" s="1">
        <v>10573</v>
      </c>
      <c r="E7" s="1">
        <v>203034</v>
      </c>
      <c r="F7" s="1">
        <v>508574</v>
      </c>
      <c r="H7" t="s">
        <v>9</v>
      </c>
      <c r="I7" s="1">
        <v>114616</v>
      </c>
      <c r="J7" s="1">
        <v>350567</v>
      </c>
      <c r="K7" s="1">
        <v>52515</v>
      </c>
      <c r="L7" s="1">
        <v>261803</v>
      </c>
      <c r="N7" t="s">
        <v>9</v>
      </c>
      <c r="O7" s="1">
        <v>6744</v>
      </c>
      <c r="P7" s="1">
        <v>336</v>
      </c>
      <c r="Q7" s="1">
        <v>902</v>
      </c>
      <c r="R7" s="1">
        <v>37289</v>
      </c>
      <c r="T7" t="s">
        <v>9</v>
      </c>
      <c r="U7" s="1">
        <v>121360</v>
      </c>
      <c r="V7" s="1">
        <v>361476</v>
      </c>
      <c r="W7" s="1">
        <v>256451</v>
      </c>
      <c r="X7" s="1">
        <v>807666</v>
      </c>
      <c r="Z7" t="s">
        <v>9</v>
      </c>
      <c r="AA7" s="1">
        <v>40674081</v>
      </c>
      <c r="AB7" s="1">
        <v>43108699</v>
      </c>
      <c r="AC7" s="1">
        <v>44503097</v>
      </c>
      <c r="AD7" s="1">
        <v>53086107</v>
      </c>
      <c r="AF7" t="s">
        <v>9</v>
      </c>
      <c r="AG7" s="1">
        <v>40795441</v>
      </c>
      <c r="AH7" s="1">
        <v>43470175</v>
      </c>
      <c r="AI7" s="1">
        <v>44759548</v>
      </c>
      <c r="AJ7" s="1">
        <v>53893773</v>
      </c>
    </row>
    <row r="8" spans="2:36" x14ac:dyDescent="0.25">
      <c r="B8" t="s">
        <v>10</v>
      </c>
      <c r="C8" s="1">
        <v>0</v>
      </c>
      <c r="D8" s="1">
        <v>164843</v>
      </c>
      <c r="E8" s="1">
        <v>54185</v>
      </c>
      <c r="F8" s="1">
        <v>8710</v>
      </c>
      <c r="H8" t="s">
        <v>10</v>
      </c>
      <c r="I8" s="1">
        <v>74095</v>
      </c>
      <c r="J8" s="1">
        <v>37990</v>
      </c>
      <c r="K8" s="1">
        <v>103308</v>
      </c>
      <c r="L8" s="1">
        <v>84936</v>
      </c>
      <c r="N8" t="s">
        <v>10</v>
      </c>
      <c r="O8" s="1">
        <v>21754</v>
      </c>
      <c r="P8" s="1">
        <v>37950</v>
      </c>
      <c r="Q8" s="1">
        <v>14433</v>
      </c>
      <c r="R8" s="1">
        <v>3628</v>
      </c>
      <c r="T8" t="s">
        <v>10</v>
      </c>
      <c r="U8" s="1">
        <v>95849</v>
      </c>
      <c r="V8" s="1">
        <v>240783</v>
      </c>
      <c r="W8" s="1">
        <v>171926</v>
      </c>
      <c r="X8" s="1">
        <v>97274</v>
      </c>
      <c r="Z8" t="s">
        <v>10</v>
      </c>
      <c r="AA8" s="1">
        <v>38350045</v>
      </c>
      <c r="AB8" s="1">
        <v>40741895</v>
      </c>
      <c r="AC8" s="1">
        <v>44179268</v>
      </c>
      <c r="AD8" s="1">
        <v>50451792</v>
      </c>
      <c r="AF8" t="s">
        <v>10</v>
      </c>
      <c r="AG8" s="1">
        <v>38445894</v>
      </c>
      <c r="AH8" s="1">
        <v>40982678</v>
      </c>
      <c r="AI8" s="1">
        <v>44351194</v>
      </c>
      <c r="AJ8" s="1">
        <v>50549066</v>
      </c>
    </row>
    <row r="9" spans="2:36" x14ac:dyDescent="0.25">
      <c r="B9" t="s">
        <v>11</v>
      </c>
      <c r="C9" s="1">
        <v>0</v>
      </c>
      <c r="D9" s="1">
        <v>179116</v>
      </c>
      <c r="E9" s="1">
        <v>44374</v>
      </c>
      <c r="F9" s="1">
        <v>593769</v>
      </c>
      <c r="H9" t="s">
        <v>11</v>
      </c>
      <c r="I9" s="1">
        <v>121199</v>
      </c>
      <c r="J9" s="1">
        <v>141890</v>
      </c>
      <c r="K9" s="1">
        <v>103311</v>
      </c>
      <c r="L9" s="1">
        <v>257034</v>
      </c>
      <c r="N9" t="s">
        <v>11</v>
      </c>
      <c r="O9" s="1">
        <v>28097</v>
      </c>
      <c r="P9" s="1">
        <v>5622</v>
      </c>
      <c r="Q9" s="1">
        <v>342</v>
      </c>
      <c r="R9" s="1">
        <v>15638</v>
      </c>
      <c r="T9" t="s">
        <v>11</v>
      </c>
      <c r="U9" s="1">
        <v>149296</v>
      </c>
      <c r="V9" s="1">
        <v>326628</v>
      </c>
      <c r="W9" s="1">
        <v>148027</v>
      </c>
      <c r="X9" s="1">
        <v>866441</v>
      </c>
      <c r="Z9" t="s">
        <v>11</v>
      </c>
      <c r="AA9" s="1">
        <v>39556675</v>
      </c>
      <c r="AB9" s="1">
        <v>43407904</v>
      </c>
      <c r="AC9" s="1">
        <v>48227396</v>
      </c>
      <c r="AD9" s="1">
        <v>51900767</v>
      </c>
      <c r="AF9" t="s">
        <v>11</v>
      </c>
      <c r="AG9" s="1">
        <v>39705971</v>
      </c>
      <c r="AH9" s="1">
        <v>43734532</v>
      </c>
      <c r="AI9" s="1">
        <v>48375423</v>
      </c>
      <c r="AJ9" s="1">
        <v>52767208</v>
      </c>
    </row>
    <row r="10" spans="2:36" x14ac:dyDescent="0.25">
      <c r="B10" t="s">
        <v>12</v>
      </c>
      <c r="C10" s="1">
        <v>3606</v>
      </c>
      <c r="D10" s="1">
        <v>155211</v>
      </c>
      <c r="E10" s="1">
        <v>196174</v>
      </c>
      <c r="F10" s="1">
        <v>594065</v>
      </c>
      <c r="H10" t="s">
        <v>12</v>
      </c>
      <c r="I10" s="1">
        <v>191920</v>
      </c>
      <c r="J10" s="1">
        <v>336994</v>
      </c>
      <c r="K10" s="1">
        <v>101853</v>
      </c>
      <c r="L10" s="1">
        <v>121392</v>
      </c>
      <c r="N10" t="s">
        <v>12</v>
      </c>
      <c r="O10" s="1">
        <v>17772</v>
      </c>
      <c r="P10" s="1">
        <v>11064</v>
      </c>
      <c r="Q10" s="1">
        <v>15295</v>
      </c>
      <c r="R10" s="1">
        <v>4854</v>
      </c>
      <c r="T10" t="s">
        <v>12</v>
      </c>
      <c r="U10" s="1">
        <v>213298</v>
      </c>
      <c r="V10" s="1">
        <v>503269</v>
      </c>
      <c r="W10" s="1">
        <v>313322</v>
      </c>
      <c r="X10" s="1">
        <v>720311</v>
      </c>
      <c r="Z10" t="s">
        <v>12</v>
      </c>
      <c r="AA10" s="1">
        <v>39744219</v>
      </c>
      <c r="AB10" s="1">
        <v>42233146</v>
      </c>
      <c r="AC10" s="1">
        <v>45685027</v>
      </c>
      <c r="AD10" s="1">
        <v>52352697</v>
      </c>
      <c r="AF10" t="s">
        <v>12</v>
      </c>
      <c r="AG10" s="1">
        <v>39957517</v>
      </c>
      <c r="AH10" s="1">
        <v>42736415</v>
      </c>
      <c r="AI10" s="1">
        <v>45998349</v>
      </c>
      <c r="AJ10" s="1">
        <v>53073008</v>
      </c>
    </row>
    <row r="11" spans="2:36" x14ac:dyDescent="0.25">
      <c r="B11" t="s">
        <v>13</v>
      </c>
      <c r="C11" s="1">
        <v>433695</v>
      </c>
      <c r="D11" s="1">
        <v>127749</v>
      </c>
      <c r="E11" s="1">
        <v>71461</v>
      </c>
      <c r="F11" s="1">
        <v>658150</v>
      </c>
      <c r="H11" t="s">
        <v>13</v>
      </c>
      <c r="I11" s="1">
        <v>218202</v>
      </c>
      <c r="J11" s="1">
        <v>249751</v>
      </c>
      <c r="K11" s="1">
        <v>498038</v>
      </c>
      <c r="L11" s="1">
        <v>721424</v>
      </c>
      <c r="N11" t="s">
        <v>13</v>
      </c>
      <c r="O11" s="1">
        <v>24600</v>
      </c>
      <c r="P11" s="1">
        <v>14432</v>
      </c>
      <c r="Q11" s="1">
        <v>8399</v>
      </c>
      <c r="R11" s="1">
        <v>7235</v>
      </c>
      <c r="T11" t="s">
        <v>13</v>
      </c>
      <c r="U11" s="1">
        <v>676497</v>
      </c>
      <c r="V11" s="1">
        <v>391932</v>
      </c>
      <c r="W11" s="1">
        <v>577898</v>
      </c>
      <c r="X11" s="1">
        <v>1386809</v>
      </c>
      <c r="Z11" t="s">
        <v>13</v>
      </c>
      <c r="AA11" s="1">
        <v>39119806</v>
      </c>
      <c r="AB11" s="1">
        <v>41636565</v>
      </c>
      <c r="AC11" s="1">
        <v>44531870</v>
      </c>
      <c r="AD11" s="1">
        <v>50713692</v>
      </c>
      <c r="AF11" t="s">
        <v>13</v>
      </c>
      <c r="AG11" s="1">
        <v>39796303</v>
      </c>
      <c r="AH11" s="1">
        <v>42028497</v>
      </c>
      <c r="AI11" s="1">
        <v>45109768</v>
      </c>
      <c r="AJ11" s="1">
        <v>52100501</v>
      </c>
    </row>
    <row r="12" spans="2:36" x14ac:dyDescent="0.25">
      <c r="B12" t="s">
        <v>14</v>
      </c>
      <c r="C12" s="1">
        <v>284362</v>
      </c>
      <c r="D12" s="1">
        <v>72967</v>
      </c>
      <c r="E12" s="1">
        <v>801760</v>
      </c>
      <c r="F12" s="1">
        <v>497312</v>
      </c>
      <c r="H12" t="s">
        <v>14</v>
      </c>
      <c r="I12" s="1">
        <v>162098</v>
      </c>
      <c r="J12" s="1">
        <v>163226</v>
      </c>
      <c r="K12" s="1">
        <v>26029</v>
      </c>
      <c r="L12" s="1">
        <v>71204</v>
      </c>
      <c r="N12" t="s">
        <v>14</v>
      </c>
      <c r="O12" s="1">
        <v>10827</v>
      </c>
      <c r="P12" s="1">
        <v>4605</v>
      </c>
      <c r="Q12" s="1">
        <v>15088</v>
      </c>
      <c r="R12" s="1">
        <v>25692</v>
      </c>
      <c r="T12" t="s">
        <v>14</v>
      </c>
      <c r="U12" s="1">
        <v>457287</v>
      </c>
      <c r="V12" s="1">
        <v>240798</v>
      </c>
      <c r="W12" s="1">
        <v>842877</v>
      </c>
      <c r="X12" s="1">
        <v>594208</v>
      </c>
      <c r="Z12" t="s">
        <v>14</v>
      </c>
      <c r="AA12" s="1">
        <v>38868355</v>
      </c>
      <c r="AB12" s="1">
        <v>44114112</v>
      </c>
      <c r="AC12" s="1">
        <v>44525637</v>
      </c>
      <c r="AD12" s="1">
        <v>50426314</v>
      </c>
      <c r="AF12" t="s">
        <v>14</v>
      </c>
      <c r="AG12" s="1">
        <v>39325642</v>
      </c>
      <c r="AH12" s="1">
        <v>44354910</v>
      </c>
      <c r="AI12" s="1">
        <v>45368514</v>
      </c>
      <c r="AJ12" s="1">
        <v>51020522</v>
      </c>
    </row>
    <row r="13" spans="2:36" x14ac:dyDescent="0.25">
      <c r="B13" t="s">
        <v>15</v>
      </c>
      <c r="C13" s="1">
        <v>28544</v>
      </c>
      <c r="D13" s="1">
        <v>92236</v>
      </c>
      <c r="E13" s="1">
        <v>733048</v>
      </c>
      <c r="F13" s="1" t="s">
        <v>19</v>
      </c>
      <c r="H13" t="s">
        <v>15</v>
      </c>
      <c r="I13" s="1">
        <v>1780695</v>
      </c>
      <c r="J13" s="1">
        <v>262447</v>
      </c>
      <c r="K13" s="1">
        <v>1549768</v>
      </c>
      <c r="L13" s="1" t="s">
        <v>19</v>
      </c>
      <c r="N13" t="s">
        <v>15</v>
      </c>
      <c r="O13" s="1">
        <v>35430</v>
      </c>
      <c r="P13" s="1">
        <v>16026</v>
      </c>
      <c r="Q13" s="1">
        <v>17243</v>
      </c>
      <c r="R13" s="1" t="s">
        <v>19</v>
      </c>
      <c r="T13" t="s">
        <v>15</v>
      </c>
      <c r="U13" s="1">
        <v>1844669</v>
      </c>
      <c r="V13" s="1">
        <v>370709</v>
      </c>
      <c r="W13" s="1">
        <v>2300059</v>
      </c>
      <c r="X13" s="1" t="s">
        <v>19</v>
      </c>
      <c r="Z13" t="s">
        <v>15</v>
      </c>
      <c r="AA13" s="1">
        <v>39394285</v>
      </c>
      <c r="AB13" s="1">
        <v>46410704</v>
      </c>
      <c r="AC13" s="1">
        <v>46401320</v>
      </c>
      <c r="AD13" s="1" t="s">
        <v>19</v>
      </c>
      <c r="AF13" t="s">
        <v>15</v>
      </c>
      <c r="AG13" s="1">
        <v>41238954</v>
      </c>
      <c r="AH13" s="1">
        <v>46781413</v>
      </c>
      <c r="AI13" s="1">
        <v>48701379</v>
      </c>
      <c r="AJ13" s="1" t="s">
        <v>19</v>
      </c>
    </row>
    <row r="14" spans="2:36" x14ac:dyDescent="0.25">
      <c r="B14" t="s">
        <v>16</v>
      </c>
      <c r="C14" s="1">
        <v>246996</v>
      </c>
      <c r="D14" s="1">
        <v>35512</v>
      </c>
      <c r="E14" s="1">
        <v>1948011</v>
      </c>
      <c r="F14" s="1" t="s">
        <v>19</v>
      </c>
      <c r="H14" t="s">
        <v>16</v>
      </c>
      <c r="I14" s="1">
        <v>672798</v>
      </c>
      <c r="J14" s="1">
        <v>935251</v>
      </c>
      <c r="K14" s="1">
        <v>343954</v>
      </c>
      <c r="L14" s="1" t="s">
        <v>19</v>
      </c>
      <c r="N14" t="s">
        <v>16</v>
      </c>
      <c r="O14" s="1">
        <v>53249</v>
      </c>
      <c r="P14" s="1">
        <v>19938</v>
      </c>
      <c r="Q14" s="1">
        <v>27153</v>
      </c>
      <c r="R14" s="1" t="s">
        <v>19</v>
      </c>
      <c r="T14" t="s">
        <v>16</v>
      </c>
      <c r="U14" s="1">
        <v>973043</v>
      </c>
      <c r="V14" s="1">
        <v>990701</v>
      </c>
      <c r="W14" s="1">
        <v>2319118</v>
      </c>
      <c r="X14" s="1" t="s">
        <v>19</v>
      </c>
      <c r="Z14" t="s">
        <v>16</v>
      </c>
      <c r="AA14" s="1">
        <v>41775529</v>
      </c>
      <c r="AB14" s="1">
        <v>47891365</v>
      </c>
      <c r="AC14" s="1">
        <v>48062358</v>
      </c>
      <c r="AD14" s="1" t="s">
        <v>19</v>
      </c>
      <c r="AF14" t="s">
        <v>16</v>
      </c>
      <c r="AG14" s="1">
        <v>42748572</v>
      </c>
      <c r="AH14" s="1">
        <v>48882066</v>
      </c>
      <c r="AI14" s="1">
        <v>50381476</v>
      </c>
      <c r="AJ14" s="1" t="s">
        <v>19</v>
      </c>
    </row>
    <row r="15" spans="2:36" x14ac:dyDescent="0.25">
      <c r="B15" t="s">
        <v>17</v>
      </c>
      <c r="C15" s="1">
        <v>99262</v>
      </c>
      <c r="D15" s="1">
        <v>256123</v>
      </c>
      <c r="E15" s="1">
        <v>1008187</v>
      </c>
      <c r="F15" s="1" t="s">
        <v>19</v>
      </c>
      <c r="H15" t="s">
        <v>17</v>
      </c>
      <c r="I15" s="1">
        <v>721170</v>
      </c>
      <c r="J15" s="1">
        <v>2558219</v>
      </c>
      <c r="K15" s="1">
        <v>909041</v>
      </c>
      <c r="L15" s="1" t="s">
        <v>19</v>
      </c>
      <c r="N15" t="s">
        <v>17</v>
      </c>
      <c r="O15" s="1">
        <v>85969</v>
      </c>
      <c r="P15" s="1">
        <v>85467</v>
      </c>
      <c r="Q15" s="1">
        <v>41194</v>
      </c>
      <c r="R15" s="1" t="s">
        <v>19</v>
      </c>
      <c r="T15" t="s">
        <v>17</v>
      </c>
      <c r="U15" s="1">
        <v>906401</v>
      </c>
      <c r="V15" s="1">
        <v>2899809</v>
      </c>
      <c r="W15" s="1">
        <v>1958422</v>
      </c>
      <c r="X15" s="1" t="s">
        <v>19</v>
      </c>
      <c r="Z15" t="s">
        <v>17</v>
      </c>
      <c r="AA15" s="1">
        <v>50752048</v>
      </c>
      <c r="AB15" s="1">
        <v>61521834</v>
      </c>
      <c r="AC15" s="1">
        <v>62583552</v>
      </c>
      <c r="AD15" s="1" t="s">
        <v>19</v>
      </c>
      <c r="AF15" t="s">
        <v>17</v>
      </c>
      <c r="AG15" s="1">
        <v>51658449</v>
      </c>
      <c r="AH15" s="1">
        <v>64421643</v>
      </c>
      <c r="AI15" s="1">
        <v>64541974</v>
      </c>
      <c r="AJ15" s="1" t="s">
        <v>19</v>
      </c>
    </row>
    <row r="16" spans="2:36" x14ac:dyDescent="0.25">
      <c r="B16" t="s">
        <v>18</v>
      </c>
      <c r="C16" s="1">
        <v>1096465</v>
      </c>
      <c r="D16" s="1">
        <v>1167713</v>
      </c>
      <c r="E16" s="1">
        <v>5222993</v>
      </c>
      <c r="F16" s="1">
        <v>3911423</v>
      </c>
      <c r="H16" t="s">
        <v>18</v>
      </c>
      <c r="I16" s="1">
        <v>4275289</v>
      </c>
      <c r="J16" s="1">
        <v>5824038</v>
      </c>
      <c r="K16" s="1">
        <v>3762714</v>
      </c>
      <c r="L16" s="1">
        <v>2424601</v>
      </c>
      <c r="N16" t="s">
        <v>18</v>
      </c>
      <c r="O16" s="1">
        <v>352639</v>
      </c>
      <c r="P16" s="1">
        <v>644286</v>
      </c>
      <c r="Q16" s="1">
        <v>185597</v>
      </c>
      <c r="R16" s="1">
        <v>128378</v>
      </c>
      <c r="T16" t="s">
        <v>18</v>
      </c>
      <c r="U16" s="1">
        <v>5724393</v>
      </c>
      <c r="V16" s="1">
        <v>7636037</v>
      </c>
      <c r="W16" s="1">
        <v>9171304</v>
      </c>
      <c r="X16" s="1">
        <v>6464402</v>
      </c>
      <c r="Z16" t="s">
        <v>18</v>
      </c>
      <c r="AA16" s="1">
        <v>510697739</v>
      </c>
      <c r="AB16" s="1">
        <v>561068200</v>
      </c>
      <c r="AC16" s="1">
        <v>590906804</v>
      </c>
      <c r="AD16" s="1">
        <v>490493467</v>
      </c>
      <c r="AF16" t="s">
        <v>18</v>
      </c>
      <c r="AG16" s="1">
        <v>516422132</v>
      </c>
      <c r="AH16" s="1">
        <v>568704237</v>
      </c>
      <c r="AI16" s="1">
        <v>600078108</v>
      </c>
      <c r="AJ16" s="1">
        <v>496957869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workbookViewId="0">
      <selection activeCell="H12" sqref="H12"/>
    </sheetView>
  </sheetViews>
  <sheetFormatPr defaultRowHeight="15" x14ac:dyDescent="0.25"/>
  <cols>
    <col min="3" max="3" width="17.7109375" bestFit="1" customWidth="1"/>
    <col min="4" max="4" width="8.85546875" bestFit="1" customWidth="1"/>
    <col min="5" max="5" width="7.42578125" bestFit="1" customWidth="1"/>
    <col min="6" max="6" width="11.85546875" bestFit="1" customWidth="1"/>
    <col min="7" max="7" width="12.28515625" bestFit="1" customWidth="1"/>
    <col min="8" max="8" width="10.85546875" bestFit="1" customWidth="1"/>
    <col min="11" max="11" width="16.42578125" bestFit="1" customWidth="1"/>
    <col min="12" max="12" width="8.85546875" bestFit="1" customWidth="1"/>
    <col min="13" max="13" width="7.42578125" bestFit="1" customWidth="1"/>
    <col min="14" max="14" width="11.85546875" bestFit="1" customWidth="1"/>
    <col min="15" max="15" width="12.28515625" bestFit="1" customWidth="1"/>
    <col min="16" max="16" width="10.85546875" bestFit="1" customWidth="1"/>
    <col min="20" max="20" width="16.28515625" bestFit="1" customWidth="1"/>
    <col min="21" max="22" width="12" bestFit="1" customWidth="1"/>
    <col min="23" max="23" width="17.5703125" bestFit="1" customWidth="1"/>
  </cols>
  <sheetData>
    <row r="1" spans="2:23" x14ac:dyDescent="0.25">
      <c r="B1" t="s">
        <v>32</v>
      </c>
    </row>
    <row r="2" spans="2:23" x14ac:dyDescent="0.25">
      <c r="B2" t="s">
        <v>18</v>
      </c>
    </row>
    <row r="3" spans="2:23" x14ac:dyDescent="0.25">
      <c r="C3" t="s">
        <v>33</v>
      </c>
      <c r="K3" t="s">
        <v>20</v>
      </c>
      <c r="S3" t="s">
        <v>29</v>
      </c>
    </row>
    <row r="4" spans="2:23" x14ac:dyDescent="0.25">
      <c r="C4" t="s">
        <v>0</v>
      </c>
      <c r="D4" t="s">
        <v>1</v>
      </c>
      <c r="E4" t="s">
        <v>2</v>
      </c>
      <c r="F4" t="s">
        <v>21</v>
      </c>
      <c r="G4" t="s">
        <v>22</v>
      </c>
      <c r="H4" t="s">
        <v>18</v>
      </c>
      <c r="K4" t="s">
        <v>0</v>
      </c>
      <c r="L4" t="s">
        <v>1</v>
      </c>
      <c r="M4" t="s">
        <v>2</v>
      </c>
      <c r="N4" t="s">
        <v>21</v>
      </c>
      <c r="O4" t="s">
        <v>22</v>
      </c>
      <c r="P4" t="s">
        <v>18</v>
      </c>
      <c r="T4" t="s">
        <v>0</v>
      </c>
      <c r="U4" t="s">
        <v>1</v>
      </c>
      <c r="V4" t="s">
        <v>2</v>
      </c>
      <c r="W4" t="s">
        <v>28</v>
      </c>
    </row>
    <row r="5" spans="2:23" x14ac:dyDescent="0.25">
      <c r="B5">
        <v>2016</v>
      </c>
      <c r="C5" s="1">
        <v>287250</v>
      </c>
      <c r="D5" s="1">
        <v>8248037</v>
      </c>
      <c r="E5" s="1">
        <v>268447</v>
      </c>
      <c r="F5" s="1">
        <v>8803734</v>
      </c>
      <c r="G5" s="1">
        <v>496602952</v>
      </c>
      <c r="H5" s="1">
        <v>505406686</v>
      </c>
      <c r="J5">
        <v>2016</v>
      </c>
      <c r="K5" s="1">
        <v>241750</v>
      </c>
      <c r="L5" s="1">
        <v>2912076</v>
      </c>
      <c r="M5" s="1">
        <v>266773</v>
      </c>
      <c r="N5" s="1">
        <v>3420599</v>
      </c>
      <c r="O5" s="1">
        <v>491588180</v>
      </c>
      <c r="P5" s="1">
        <v>495008779</v>
      </c>
      <c r="S5">
        <v>2016</v>
      </c>
      <c r="T5" s="3">
        <v>0.84160139251523058</v>
      </c>
      <c r="U5" s="3">
        <v>0.35306291666732337</v>
      </c>
      <c r="V5" s="3">
        <v>0.99376413221231752</v>
      </c>
      <c r="W5" s="3">
        <v>0.38853956741537171</v>
      </c>
    </row>
    <row r="6" spans="2:23" x14ac:dyDescent="0.25">
      <c r="B6">
        <v>2017</v>
      </c>
      <c r="C6" s="1">
        <v>8008523</v>
      </c>
      <c r="D6" s="1">
        <v>6590473</v>
      </c>
      <c r="E6" s="1">
        <v>524521</v>
      </c>
      <c r="F6" s="1">
        <v>15123517</v>
      </c>
      <c r="G6" s="1">
        <v>537958678</v>
      </c>
      <c r="H6" s="1">
        <v>553082195</v>
      </c>
      <c r="J6">
        <v>2017</v>
      </c>
      <c r="K6" s="1">
        <v>278255</v>
      </c>
      <c r="L6" s="1">
        <v>4492506</v>
      </c>
      <c r="M6" s="1">
        <v>505023</v>
      </c>
      <c r="N6" s="1">
        <v>5275784</v>
      </c>
      <c r="O6" s="1">
        <v>534741850</v>
      </c>
      <c r="P6" s="1">
        <v>540017634</v>
      </c>
      <c r="S6">
        <v>2017</v>
      </c>
      <c r="T6" s="3">
        <v>3.4744858696166572E-2</v>
      </c>
      <c r="U6" s="3">
        <v>0.68166670282997899</v>
      </c>
      <c r="V6" s="3">
        <v>0.96282703647709056</v>
      </c>
      <c r="W6" s="3">
        <v>0.34884636953163739</v>
      </c>
    </row>
    <row r="7" spans="2:23" x14ac:dyDescent="0.25">
      <c r="B7">
        <v>2018</v>
      </c>
      <c r="C7" s="1">
        <v>7730545</v>
      </c>
      <c r="D7" s="1">
        <v>1993403</v>
      </c>
      <c r="E7" s="1">
        <v>151407</v>
      </c>
      <c r="F7" s="1">
        <v>9875355</v>
      </c>
      <c r="G7" s="1">
        <v>566095936</v>
      </c>
      <c r="H7" s="1">
        <v>575971291</v>
      </c>
      <c r="J7">
        <v>2018</v>
      </c>
      <c r="K7" s="1">
        <v>3409857</v>
      </c>
      <c r="L7" s="1">
        <v>1975451</v>
      </c>
      <c r="M7" s="1">
        <v>150030</v>
      </c>
      <c r="N7" s="1">
        <v>5535338</v>
      </c>
      <c r="O7" s="1">
        <v>564288824</v>
      </c>
      <c r="P7" s="1">
        <v>569824162</v>
      </c>
      <c r="S7">
        <v>2018</v>
      </c>
      <c r="T7" s="3">
        <v>0.44108882362110302</v>
      </c>
      <c r="U7" s="3">
        <v>0.99099429468100531</v>
      </c>
      <c r="V7" s="3">
        <v>0.99090530820899958</v>
      </c>
      <c r="W7" s="3">
        <v>0.56052040660816749</v>
      </c>
    </row>
    <row r="8" spans="2:23" x14ac:dyDescent="0.25">
      <c r="B8" s="2">
        <v>43709</v>
      </c>
      <c r="C8" s="1">
        <v>8125915</v>
      </c>
      <c r="D8" s="1">
        <v>3083135</v>
      </c>
      <c r="E8" s="1">
        <v>171926</v>
      </c>
      <c r="F8" s="1">
        <v>11380976</v>
      </c>
      <c r="G8" s="1">
        <v>637268329</v>
      </c>
      <c r="H8" s="1">
        <v>648649305</v>
      </c>
      <c r="J8" s="2">
        <v>43709</v>
      </c>
      <c r="K8" s="1">
        <v>3405999</v>
      </c>
      <c r="L8" s="1">
        <v>1573083</v>
      </c>
      <c r="M8" s="1">
        <v>73174</v>
      </c>
      <c r="N8" s="1">
        <v>5052256</v>
      </c>
      <c r="O8" s="1">
        <v>469022135</v>
      </c>
      <c r="P8" s="1">
        <v>474074391</v>
      </c>
    </row>
    <row r="10" spans="2:23" x14ac:dyDescent="0.25">
      <c r="B10" t="s">
        <v>23</v>
      </c>
      <c r="S10" t="s">
        <v>30</v>
      </c>
    </row>
    <row r="11" spans="2:23" x14ac:dyDescent="0.25">
      <c r="S11" s="4"/>
      <c r="T11" s="4" t="s">
        <v>0</v>
      </c>
      <c r="U11" s="4" t="s">
        <v>1</v>
      </c>
      <c r="V11" s="4" t="s">
        <v>2</v>
      </c>
      <c r="W11" s="4" t="s">
        <v>28</v>
      </c>
    </row>
    <row r="12" spans="2:23" x14ac:dyDescent="0.25">
      <c r="S12" s="4" t="s">
        <v>24</v>
      </c>
      <c r="T12" s="4">
        <v>0.46783830882131888</v>
      </c>
      <c r="U12" s="4">
        <v>0.99700217693656645</v>
      </c>
      <c r="V12" s="4">
        <v>0.98938000255903558</v>
      </c>
      <c r="W12" s="4">
        <v>0.53745460816667756</v>
      </c>
    </row>
    <row r="13" spans="2:23" x14ac:dyDescent="0.25">
      <c r="B13" t="s">
        <v>24</v>
      </c>
      <c r="S13" s="4" t="s">
        <v>25</v>
      </c>
      <c r="T13" s="4">
        <v>4.1937954806587517E-3</v>
      </c>
      <c r="U13" s="4">
        <v>0.99985066371681419</v>
      </c>
      <c r="V13" s="4" t="s">
        <v>19</v>
      </c>
      <c r="W13" s="4">
        <v>0.26026031294452345</v>
      </c>
    </row>
    <row r="14" spans="2:23" x14ac:dyDescent="0.25">
      <c r="C14" t="s">
        <v>33</v>
      </c>
      <c r="K14" t="s">
        <v>20</v>
      </c>
      <c r="S14" s="4" t="s">
        <v>26</v>
      </c>
      <c r="T14" s="4" t="s">
        <v>19</v>
      </c>
      <c r="U14" s="4">
        <v>0.99490960989533772</v>
      </c>
      <c r="V14" s="4">
        <v>0.9899</v>
      </c>
      <c r="W14" s="4">
        <v>0.99410871302957637</v>
      </c>
    </row>
    <row r="15" spans="2:23" x14ac:dyDescent="0.25">
      <c r="C15" t="s">
        <v>0</v>
      </c>
      <c r="D15" t="s">
        <v>1</v>
      </c>
      <c r="E15" t="s">
        <v>2</v>
      </c>
      <c r="F15" t="s">
        <v>21</v>
      </c>
      <c r="G15" t="s">
        <v>22</v>
      </c>
      <c r="H15" t="s">
        <v>18</v>
      </c>
      <c r="K15" t="s">
        <v>0</v>
      </c>
      <c r="L15" t="s">
        <v>1</v>
      </c>
      <c r="M15" t="s">
        <v>2</v>
      </c>
      <c r="N15" t="s">
        <v>21</v>
      </c>
      <c r="O15" t="s">
        <v>22</v>
      </c>
      <c r="P15" t="s">
        <v>18</v>
      </c>
      <c r="S15" s="4" t="s">
        <v>31</v>
      </c>
      <c r="T15" s="4">
        <v>0.48264925373134326</v>
      </c>
      <c r="U15" s="4">
        <v>0.98527087836500726</v>
      </c>
      <c r="V15" s="4">
        <v>0.99299141940132307</v>
      </c>
      <c r="W15" s="4">
        <v>0.6421203158614216</v>
      </c>
    </row>
    <row r="17" spans="2:16" x14ac:dyDescent="0.25">
      <c r="B17">
        <v>2016</v>
      </c>
      <c r="C17" s="1">
        <v>279595</v>
      </c>
      <c r="D17" s="1">
        <v>3916257</v>
      </c>
      <c r="E17" s="1">
        <v>50447</v>
      </c>
      <c r="F17" s="1">
        <v>4246299</v>
      </c>
      <c r="G17" s="1">
        <v>266782231</v>
      </c>
      <c r="H17" s="1">
        <v>271028530</v>
      </c>
      <c r="J17">
        <v>2016</v>
      </c>
      <c r="K17" s="1">
        <v>234096</v>
      </c>
      <c r="L17" s="1">
        <v>937400</v>
      </c>
      <c r="M17" s="1">
        <v>48922</v>
      </c>
      <c r="N17" s="1">
        <v>1220418</v>
      </c>
      <c r="O17" s="1">
        <v>263423796</v>
      </c>
      <c r="P17" s="1">
        <v>264644214</v>
      </c>
    </row>
    <row r="18" spans="2:16" x14ac:dyDescent="0.25">
      <c r="B18">
        <v>2017</v>
      </c>
      <c r="C18" s="1">
        <v>5210323</v>
      </c>
      <c r="D18" s="1">
        <v>2672664</v>
      </c>
      <c r="E18" s="1">
        <v>425493</v>
      </c>
      <c r="F18" s="1">
        <v>8308480</v>
      </c>
      <c r="G18" s="1">
        <v>290633443</v>
      </c>
      <c r="H18" s="1">
        <v>298941923</v>
      </c>
      <c r="J18">
        <v>2017</v>
      </c>
      <c r="K18" s="1">
        <v>255805</v>
      </c>
      <c r="L18" s="1">
        <v>1730247</v>
      </c>
      <c r="M18" s="1">
        <v>424774</v>
      </c>
      <c r="N18" s="1">
        <v>2410826</v>
      </c>
      <c r="O18" s="1">
        <v>289654844</v>
      </c>
      <c r="P18" s="1">
        <v>292065670</v>
      </c>
    </row>
    <row r="19" spans="2:16" x14ac:dyDescent="0.25">
      <c r="B19">
        <v>2018</v>
      </c>
      <c r="C19" s="1">
        <v>4823145</v>
      </c>
      <c r="D19" s="1">
        <v>661480</v>
      </c>
      <c r="E19" s="1">
        <v>70339</v>
      </c>
      <c r="F19" s="1">
        <v>5554964</v>
      </c>
      <c r="G19" s="1">
        <v>308136317</v>
      </c>
      <c r="H19" s="1">
        <v>313691281</v>
      </c>
      <c r="J19">
        <v>2018</v>
      </c>
      <c r="K19" s="1">
        <v>2256452</v>
      </c>
      <c r="L19" s="1">
        <v>659497</v>
      </c>
      <c r="M19" s="1">
        <v>69592</v>
      </c>
      <c r="N19" s="1">
        <v>2985541</v>
      </c>
      <c r="O19" s="1">
        <v>306741128</v>
      </c>
      <c r="P19" s="1">
        <v>309726669</v>
      </c>
    </row>
    <row r="20" spans="2:16" x14ac:dyDescent="0.25">
      <c r="B20" s="2">
        <v>43709</v>
      </c>
      <c r="C20" s="1">
        <v>3155142</v>
      </c>
      <c r="D20" s="1">
        <v>863399</v>
      </c>
      <c r="E20" s="1">
        <v>44662</v>
      </c>
      <c r="F20" s="1">
        <v>4063203</v>
      </c>
      <c r="G20" s="1">
        <v>340056173</v>
      </c>
      <c r="H20" s="1">
        <v>344119376</v>
      </c>
      <c r="J20" s="2">
        <v>43709</v>
      </c>
      <c r="K20" s="1">
        <v>1328481</v>
      </c>
      <c r="L20" s="1">
        <v>822839</v>
      </c>
      <c r="M20" s="1">
        <v>41029</v>
      </c>
      <c r="N20" s="1">
        <v>2192349</v>
      </c>
      <c r="O20" s="1">
        <v>254592135</v>
      </c>
      <c r="P20" s="1">
        <v>256784484</v>
      </c>
    </row>
    <row r="21" spans="2:16" x14ac:dyDescent="0.25">
      <c r="C21" s="1"/>
      <c r="D21" s="1"/>
      <c r="E21" s="1"/>
      <c r="F21" s="1"/>
      <c r="G21" s="1"/>
      <c r="H21" s="1"/>
    </row>
    <row r="23" spans="2:16" x14ac:dyDescent="0.25">
      <c r="B23" t="s">
        <v>25</v>
      </c>
    </row>
    <row r="24" spans="2:16" x14ac:dyDescent="0.25">
      <c r="C24" t="s">
        <v>33</v>
      </c>
      <c r="K24" t="s">
        <v>20</v>
      </c>
    </row>
    <row r="25" spans="2:16" x14ac:dyDescent="0.25">
      <c r="C25" t="s">
        <v>0</v>
      </c>
      <c r="D25" t="s">
        <v>1</v>
      </c>
      <c r="E25" t="s">
        <v>2</v>
      </c>
      <c r="F25" t="s">
        <v>21</v>
      </c>
      <c r="G25" t="s">
        <v>22</v>
      </c>
      <c r="H25" t="s">
        <v>18</v>
      </c>
      <c r="K25" t="s">
        <v>0</v>
      </c>
      <c r="L25" t="s">
        <v>1</v>
      </c>
      <c r="M25" t="s">
        <v>2</v>
      </c>
      <c r="N25" t="s">
        <v>21</v>
      </c>
      <c r="O25" t="s">
        <v>22</v>
      </c>
      <c r="P25" t="s">
        <v>18</v>
      </c>
    </row>
    <row r="26" spans="2:16" x14ac:dyDescent="0.25">
      <c r="B26">
        <v>2016</v>
      </c>
      <c r="C26" s="1">
        <v>0</v>
      </c>
      <c r="D26" s="1">
        <v>149000</v>
      </c>
      <c r="E26" s="1">
        <v>39000</v>
      </c>
      <c r="F26" s="1">
        <v>188000</v>
      </c>
      <c r="G26" s="1">
        <v>16505679</v>
      </c>
      <c r="H26" s="1">
        <v>16693679</v>
      </c>
      <c r="J26">
        <v>2016</v>
      </c>
      <c r="K26" s="1">
        <v>0</v>
      </c>
      <c r="L26" s="1">
        <v>135055</v>
      </c>
      <c r="M26" s="1">
        <v>38972</v>
      </c>
      <c r="N26" s="1">
        <v>174027</v>
      </c>
      <c r="O26" s="1">
        <v>16101562</v>
      </c>
      <c r="P26" s="1">
        <v>16275589</v>
      </c>
    </row>
    <row r="27" spans="2:16" x14ac:dyDescent="0.25">
      <c r="B27">
        <v>2017</v>
      </c>
      <c r="C27" s="1">
        <v>552200</v>
      </c>
      <c r="D27" s="1">
        <v>356000</v>
      </c>
      <c r="E27" s="1">
        <v>50000</v>
      </c>
      <c r="F27" s="1">
        <v>958200</v>
      </c>
      <c r="G27" s="1">
        <v>17329211</v>
      </c>
      <c r="H27" s="1">
        <v>18287411</v>
      </c>
      <c r="J27">
        <v>2017</v>
      </c>
      <c r="K27" s="1">
        <v>22450</v>
      </c>
      <c r="L27" s="1">
        <v>120642</v>
      </c>
      <c r="M27" s="1">
        <v>49860</v>
      </c>
      <c r="N27" s="1">
        <v>192952</v>
      </c>
      <c r="O27" s="1">
        <v>17240118</v>
      </c>
      <c r="P27" s="1">
        <v>17433070</v>
      </c>
    </row>
    <row r="28" spans="2:16" x14ac:dyDescent="0.25">
      <c r="B28">
        <v>2018</v>
      </c>
      <c r="C28" s="1">
        <v>522200</v>
      </c>
      <c r="D28" s="1">
        <v>180800</v>
      </c>
      <c r="E28" s="1">
        <v>0</v>
      </c>
      <c r="F28" s="1">
        <v>703000</v>
      </c>
      <c r="G28" s="1">
        <v>16936748</v>
      </c>
      <c r="H28" s="1">
        <v>17639748</v>
      </c>
      <c r="J28">
        <v>2018</v>
      </c>
      <c r="K28" s="1">
        <v>2190</v>
      </c>
      <c r="L28" s="1">
        <v>180773</v>
      </c>
      <c r="M28" s="1">
        <v>0</v>
      </c>
      <c r="N28" s="1">
        <v>182963</v>
      </c>
      <c r="O28" s="1">
        <v>16781218</v>
      </c>
      <c r="P28" s="1">
        <v>16964181</v>
      </c>
    </row>
    <row r="29" spans="2:16" x14ac:dyDescent="0.25">
      <c r="B29" s="2">
        <v>43709</v>
      </c>
      <c r="C29" s="1">
        <v>708000</v>
      </c>
      <c r="D29" s="1">
        <v>518000</v>
      </c>
      <c r="E29" s="1">
        <v>4000</v>
      </c>
      <c r="F29" s="1">
        <v>1230000</v>
      </c>
      <c r="G29" s="1">
        <v>19273621</v>
      </c>
      <c r="H29" s="1">
        <v>20503621</v>
      </c>
      <c r="J29" s="2">
        <v>43709</v>
      </c>
      <c r="K29" s="1">
        <v>0</v>
      </c>
      <c r="L29" s="1">
        <v>82331</v>
      </c>
      <c r="M29" s="1">
        <v>0</v>
      </c>
      <c r="N29" s="1">
        <v>82331</v>
      </c>
      <c r="O29" s="1">
        <v>13448090</v>
      </c>
      <c r="P29" s="1">
        <v>13530421</v>
      </c>
    </row>
    <row r="31" spans="2:16" x14ac:dyDescent="0.25">
      <c r="B31" t="s">
        <v>26</v>
      </c>
    </row>
    <row r="32" spans="2:16" x14ac:dyDescent="0.25">
      <c r="C32" t="s">
        <v>33</v>
      </c>
      <c r="K32" t="s">
        <v>20</v>
      </c>
    </row>
    <row r="33" spans="2:16" x14ac:dyDescent="0.25">
      <c r="C33" t="s">
        <v>0</v>
      </c>
      <c r="D33" t="s">
        <v>1</v>
      </c>
      <c r="E33" t="s">
        <v>2</v>
      </c>
      <c r="F33" t="s">
        <v>21</v>
      </c>
      <c r="G33" t="s">
        <v>22</v>
      </c>
      <c r="H33" t="s">
        <v>18</v>
      </c>
      <c r="K33" t="s">
        <v>0</v>
      </c>
      <c r="L33" t="s">
        <v>1</v>
      </c>
      <c r="M33" t="s">
        <v>2</v>
      </c>
      <c r="N33" t="s">
        <v>21</v>
      </c>
      <c r="O33" t="s">
        <v>22</v>
      </c>
      <c r="P33" t="s">
        <v>18</v>
      </c>
    </row>
    <row r="34" spans="2:16" x14ac:dyDescent="0.25">
      <c r="B34">
        <v>2016</v>
      </c>
      <c r="C34" s="1">
        <v>0</v>
      </c>
      <c r="D34" s="1">
        <v>181280</v>
      </c>
      <c r="E34" s="1">
        <v>29000</v>
      </c>
      <c r="F34" s="1">
        <v>210280</v>
      </c>
      <c r="G34" s="1">
        <v>12756809</v>
      </c>
      <c r="H34" s="1">
        <v>12967089</v>
      </c>
      <c r="J34">
        <v>2016</v>
      </c>
      <c r="K34" s="1">
        <v>0</v>
      </c>
      <c r="L34" s="1">
        <v>180912</v>
      </c>
      <c r="M34" s="1">
        <v>28956</v>
      </c>
      <c r="N34" s="1">
        <v>209868</v>
      </c>
      <c r="O34" s="1">
        <v>12651012</v>
      </c>
      <c r="P34" s="1">
        <v>12860880</v>
      </c>
    </row>
    <row r="35" spans="2:16" x14ac:dyDescent="0.25">
      <c r="B35">
        <v>2017</v>
      </c>
      <c r="C35" s="1">
        <v>0</v>
      </c>
      <c r="D35" s="1">
        <v>192580</v>
      </c>
      <c r="E35" s="1">
        <v>15970</v>
      </c>
      <c r="F35" s="1">
        <v>208550</v>
      </c>
      <c r="G35" s="1">
        <v>14464381</v>
      </c>
      <c r="H35" s="1">
        <v>14672931</v>
      </c>
      <c r="J35">
        <v>2017</v>
      </c>
      <c r="K35" s="1">
        <v>0</v>
      </c>
      <c r="L35" s="1">
        <v>177018</v>
      </c>
      <c r="M35" s="1">
        <v>14296</v>
      </c>
      <c r="N35" s="1">
        <v>191314</v>
      </c>
      <c r="O35" s="1">
        <v>14427720</v>
      </c>
      <c r="P35" s="1">
        <v>14619034</v>
      </c>
    </row>
    <row r="36" spans="2:16" x14ac:dyDescent="0.25">
      <c r="B36">
        <v>2018</v>
      </c>
      <c r="C36" s="1">
        <v>0</v>
      </c>
      <c r="D36" s="1">
        <v>105100</v>
      </c>
      <c r="E36" s="1">
        <v>20000</v>
      </c>
      <c r="F36" s="1">
        <v>125100</v>
      </c>
      <c r="G36" s="1">
        <v>15424111</v>
      </c>
      <c r="H36" s="1">
        <v>15549211</v>
      </c>
      <c r="J36">
        <v>2018</v>
      </c>
      <c r="K36" s="1">
        <v>0</v>
      </c>
      <c r="L36" s="1">
        <v>104565</v>
      </c>
      <c r="M36" s="1">
        <v>19798</v>
      </c>
      <c r="N36" s="1">
        <v>124363</v>
      </c>
      <c r="O36" s="1">
        <v>15325654</v>
      </c>
      <c r="P36" s="1">
        <v>15450017</v>
      </c>
    </row>
    <row r="37" spans="2:16" x14ac:dyDescent="0.25">
      <c r="B37" s="2">
        <v>43709</v>
      </c>
      <c r="C37" s="1">
        <v>0</v>
      </c>
      <c r="D37" s="1">
        <v>212000</v>
      </c>
      <c r="E37" s="1">
        <v>20000</v>
      </c>
      <c r="F37" s="1">
        <v>232000</v>
      </c>
      <c r="G37" s="1">
        <v>17220659</v>
      </c>
      <c r="H37" s="1">
        <v>17452659</v>
      </c>
      <c r="J37" s="2">
        <v>43709</v>
      </c>
      <c r="K37" s="1">
        <v>0</v>
      </c>
      <c r="L37" s="1">
        <v>12812</v>
      </c>
      <c r="M37" s="1">
        <v>12794</v>
      </c>
      <c r="N37" s="1">
        <v>25606</v>
      </c>
      <c r="O37" s="1">
        <v>12582441</v>
      </c>
      <c r="P37" s="1">
        <v>12608047</v>
      </c>
    </row>
    <row r="40" spans="2:16" x14ac:dyDescent="0.25">
      <c r="B40" t="s">
        <v>27</v>
      </c>
    </row>
    <row r="41" spans="2:16" x14ac:dyDescent="0.25">
      <c r="C41" t="s">
        <v>33</v>
      </c>
      <c r="K41" t="s">
        <v>20</v>
      </c>
    </row>
    <row r="42" spans="2:16" x14ac:dyDescent="0.25">
      <c r="C42" t="s">
        <v>0</v>
      </c>
      <c r="D42" t="s">
        <v>1</v>
      </c>
      <c r="E42" t="s">
        <v>2</v>
      </c>
      <c r="F42" t="s">
        <v>21</v>
      </c>
      <c r="G42" t="s">
        <v>22</v>
      </c>
      <c r="H42" t="s">
        <v>18</v>
      </c>
      <c r="K42" t="s">
        <v>0</v>
      </c>
      <c r="L42" t="s">
        <v>1</v>
      </c>
      <c r="M42" t="s">
        <v>2</v>
      </c>
      <c r="N42" t="s">
        <v>21</v>
      </c>
      <c r="O42" t="s">
        <v>22</v>
      </c>
      <c r="P42" t="s">
        <v>18</v>
      </c>
    </row>
    <row r="43" spans="2:16" x14ac:dyDescent="0.25">
      <c r="B43">
        <v>2016</v>
      </c>
      <c r="C43" s="1">
        <v>7655</v>
      </c>
      <c r="D43" s="1">
        <v>4001500</v>
      </c>
      <c r="E43" s="1">
        <v>150000</v>
      </c>
      <c r="F43" s="1">
        <v>4159155</v>
      </c>
      <c r="G43" s="1">
        <v>200558233</v>
      </c>
      <c r="H43" s="1">
        <v>204717388</v>
      </c>
      <c r="J43">
        <v>2016</v>
      </c>
      <c r="K43" s="1">
        <v>7654</v>
      </c>
      <c r="L43" s="1">
        <v>1658709</v>
      </c>
      <c r="M43" s="1">
        <v>149923</v>
      </c>
      <c r="N43" s="1">
        <v>1816286</v>
      </c>
      <c r="O43" s="1">
        <v>199411810</v>
      </c>
      <c r="P43" s="1">
        <v>201228096</v>
      </c>
    </row>
    <row r="44" spans="2:16" x14ac:dyDescent="0.25">
      <c r="B44">
        <v>2017</v>
      </c>
      <c r="C44" s="1">
        <v>2246000</v>
      </c>
      <c r="D44" s="1">
        <v>3369229</v>
      </c>
      <c r="E44" s="1">
        <v>33058</v>
      </c>
      <c r="F44" s="1">
        <v>5648287</v>
      </c>
      <c r="G44" s="1">
        <v>215531643</v>
      </c>
      <c r="H44" s="1">
        <v>221179930</v>
      </c>
      <c r="J44">
        <v>2017</v>
      </c>
      <c r="K44" s="1">
        <v>0</v>
      </c>
      <c r="L44" s="1">
        <v>2464599</v>
      </c>
      <c r="M44" s="1">
        <v>16093</v>
      </c>
      <c r="N44" s="1">
        <v>2480692</v>
      </c>
      <c r="O44" s="1">
        <v>213419168</v>
      </c>
      <c r="P44" s="1">
        <v>215899860</v>
      </c>
    </row>
    <row r="45" spans="2:16" x14ac:dyDescent="0.25">
      <c r="B45">
        <v>2018</v>
      </c>
      <c r="C45" s="1">
        <v>2385200</v>
      </c>
      <c r="D45" s="1">
        <v>1046023</v>
      </c>
      <c r="E45" s="1">
        <v>61068</v>
      </c>
      <c r="F45" s="1">
        <v>3492291</v>
      </c>
      <c r="G45" s="1">
        <v>225598760</v>
      </c>
      <c r="H45" s="1">
        <v>229091051</v>
      </c>
      <c r="J45">
        <v>2018</v>
      </c>
      <c r="K45" s="1">
        <v>1151215</v>
      </c>
      <c r="L45" s="1">
        <v>1030616</v>
      </c>
      <c r="M45" s="1">
        <v>60640</v>
      </c>
      <c r="N45" s="1">
        <v>2242471</v>
      </c>
      <c r="O45" s="1">
        <v>225440824</v>
      </c>
      <c r="P45" s="1">
        <v>227683295</v>
      </c>
    </row>
    <row r="46" spans="2:16" x14ac:dyDescent="0.25">
      <c r="B46" s="2">
        <v>43709</v>
      </c>
      <c r="C46" s="1">
        <v>4262773</v>
      </c>
      <c r="D46" s="1">
        <v>1489736</v>
      </c>
      <c r="E46" s="1">
        <v>103264</v>
      </c>
      <c r="F46" s="1">
        <v>5855773</v>
      </c>
      <c r="G46" s="1">
        <v>260717876</v>
      </c>
      <c r="H46" s="1">
        <v>266573649</v>
      </c>
      <c r="J46" s="2">
        <v>43709</v>
      </c>
      <c r="K46" s="1">
        <v>2077518</v>
      </c>
      <c r="L46" s="1">
        <v>655101</v>
      </c>
      <c r="M46" s="1">
        <v>19351</v>
      </c>
      <c r="N46" s="1">
        <v>2751970</v>
      </c>
      <c r="O46" s="1">
        <v>188399469</v>
      </c>
      <c r="P46" s="1">
        <v>191151439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5"/>
  <sheetViews>
    <sheetView tabSelected="1" topLeftCell="A115" workbookViewId="0">
      <selection activeCell="F308" sqref="F308"/>
    </sheetView>
  </sheetViews>
  <sheetFormatPr defaultRowHeight="12" x14ac:dyDescent="0.2"/>
  <cols>
    <col min="1" max="1" width="9.140625" style="13"/>
    <col min="2" max="2" width="15.28515625" style="13" customWidth="1"/>
    <col min="3" max="3" width="28.5703125" style="17" customWidth="1"/>
    <col min="4" max="4" width="45.28515625" style="15" customWidth="1"/>
    <col min="5" max="5" width="32.85546875" style="13" customWidth="1"/>
    <col min="6" max="7" width="32.85546875" style="15" customWidth="1"/>
    <col min="8" max="8" width="32.85546875" style="13" customWidth="1"/>
    <col min="9" max="16384" width="9.140625" style="13"/>
  </cols>
  <sheetData>
    <row r="3" spans="2:8" s="12" customFormat="1" x14ac:dyDescent="0.2">
      <c r="B3" s="9" t="s">
        <v>399</v>
      </c>
      <c r="C3" s="10" t="s">
        <v>400</v>
      </c>
      <c r="D3" s="11" t="s">
        <v>404</v>
      </c>
      <c r="E3" s="9" t="s">
        <v>52</v>
      </c>
      <c r="F3" s="11" t="s">
        <v>53</v>
      </c>
      <c r="G3" s="11" t="s">
        <v>54</v>
      </c>
      <c r="H3" s="9" t="s">
        <v>55</v>
      </c>
    </row>
    <row r="4" spans="2:8" ht="15" customHeight="1" x14ac:dyDescent="0.2">
      <c r="B4" s="13" t="s">
        <v>407</v>
      </c>
      <c r="C4" s="14" t="s">
        <v>408</v>
      </c>
      <c r="D4" s="15" t="s">
        <v>494</v>
      </c>
      <c r="E4" s="13" t="s">
        <v>61</v>
      </c>
      <c r="F4" s="15" t="s">
        <v>409</v>
      </c>
      <c r="G4" s="15" t="s">
        <v>58</v>
      </c>
      <c r="H4" s="16" t="s">
        <v>59</v>
      </c>
    </row>
    <row r="5" spans="2:8" ht="15" customHeight="1" x14ac:dyDescent="0.2">
      <c r="D5" s="15" t="s">
        <v>410</v>
      </c>
      <c r="E5" s="13" t="s">
        <v>52</v>
      </c>
    </row>
    <row r="6" spans="2:8" ht="15" customHeight="1" x14ac:dyDescent="0.2">
      <c r="D6" s="15" t="s">
        <v>495</v>
      </c>
      <c r="E6" s="13" t="s">
        <v>411</v>
      </c>
    </row>
    <row r="7" spans="2:8" ht="15" customHeight="1" x14ac:dyDescent="0.2">
      <c r="D7" s="15" t="s">
        <v>412</v>
      </c>
      <c r="E7" s="13" t="s">
        <v>61</v>
      </c>
      <c r="F7" s="15" t="s">
        <v>413</v>
      </c>
    </row>
    <row r="8" spans="2:8" ht="15" customHeight="1" x14ac:dyDescent="0.2">
      <c r="B8" s="13" t="s">
        <v>414</v>
      </c>
      <c r="D8" s="15" t="s">
        <v>415</v>
      </c>
      <c r="E8" s="13" t="s">
        <v>61</v>
      </c>
    </row>
    <row r="9" spans="2:8" ht="15" customHeight="1" x14ac:dyDescent="0.2">
      <c r="D9" s="15" t="s">
        <v>416</v>
      </c>
      <c r="E9" s="13" t="s">
        <v>411</v>
      </c>
      <c r="G9" s="15" t="s">
        <v>417</v>
      </c>
    </row>
    <row r="10" spans="2:8" ht="15" customHeight="1" x14ac:dyDescent="0.2">
      <c r="B10" s="13" t="s">
        <v>418</v>
      </c>
      <c r="C10" s="17" t="s">
        <v>419</v>
      </c>
      <c r="D10" s="15" t="s">
        <v>420</v>
      </c>
      <c r="E10" s="13" t="s">
        <v>61</v>
      </c>
      <c r="F10" s="15" t="s">
        <v>409</v>
      </c>
      <c r="G10" s="15" t="s">
        <v>58</v>
      </c>
      <c r="H10" s="13" t="s">
        <v>59</v>
      </c>
    </row>
    <row r="11" spans="2:8" ht="15" customHeight="1" x14ac:dyDescent="0.2">
      <c r="C11" s="17" t="s">
        <v>421</v>
      </c>
      <c r="D11" s="15" t="s">
        <v>422</v>
      </c>
      <c r="E11" s="13" t="s">
        <v>61</v>
      </c>
      <c r="F11" s="15" t="s">
        <v>192</v>
      </c>
      <c r="G11" s="15" t="s">
        <v>58</v>
      </c>
      <c r="H11" s="13" t="s">
        <v>59</v>
      </c>
    </row>
    <row r="12" spans="2:8" ht="15" customHeight="1" x14ac:dyDescent="0.2">
      <c r="C12" s="17" t="s">
        <v>423</v>
      </c>
      <c r="D12" s="15" t="s">
        <v>493</v>
      </c>
      <c r="E12" s="13" t="s">
        <v>61</v>
      </c>
      <c r="F12" s="15" t="s">
        <v>496</v>
      </c>
      <c r="G12" s="15" t="s">
        <v>58</v>
      </c>
      <c r="H12" s="13" t="s">
        <v>59</v>
      </c>
    </row>
    <row r="13" spans="2:8" ht="15" customHeight="1" x14ac:dyDescent="0.2">
      <c r="C13" s="17" t="s">
        <v>424</v>
      </c>
      <c r="D13" s="15" t="s">
        <v>425</v>
      </c>
      <c r="E13" s="13" t="s">
        <v>61</v>
      </c>
      <c r="F13" s="15" t="s">
        <v>74</v>
      </c>
      <c r="G13" s="15" t="s">
        <v>58</v>
      </c>
      <c r="H13" s="13" t="s">
        <v>59</v>
      </c>
    </row>
    <row r="14" spans="2:8" ht="15" customHeight="1" x14ac:dyDescent="0.2">
      <c r="C14" s="17" t="s">
        <v>426</v>
      </c>
      <c r="D14" s="15" t="s">
        <v>427</v>
      </c>
      <c r="E14" s="13" t="s">
        <v>61</v>
      </c>
      <c r="F14" s="15" t="s">
        <v>409</v>
      </c>
      <c r="G14" s="15" t="s">
        <v>58</v>
      </c>
      <c r="H14" s="13" t="s">
        <v>59</v>
      </c>
    </row>
    <row r="15" spans="2:8" ht="15" customHeight="1" x14ac:dyDescent="0.2">
      <c r="B15" s="13" t="s">
        <v>428</v>
      </c>
      <c r="D15" s="15" t="s">
        <v>429</v>
      </c>
      <c r="E15" s="13" t="s">
        <v>411</v>
      </c>
      <c r="G15" s="15" t="s">
        <v>58</v>
      </c>
    </row>
    <row r="16" spans="2:8" ht="15" customHeight="1" x14ac:dyDescent="0.2">
      <c r="D16" s="15" t="s">
        <v>430</v>
      </c>
      <c r="F16" s="15" t="s">
        <v>431</v>
      </c>
      <c r="G16" s="15" t="s">
        <v>58</v>
      </c>
    </row>
    <row r="17" spans="2:8" ht="15" customHeight="1" x14ac:dyDescent="0.2">
      <c r="C17" s="17" t="s">
        <v>432</v>
      </c>
      <c r="D17" s="15" t="s">
        <v>433</v>
      </c>
      <c r="E17" s="13" t="s">
        <v>61</v>
      </c>
      <c r="G17" s="15" t="s">
        <v>58</v>
      </c>
      <c r="H17" s="13" t="s">
        <v>59</v>
      </c>
    </row>
    <row r="18" spans="2:8" ht="15" customHeight="1" x14ac:dyDescent="0.2">
      <c r="B18" s="13" t="s">
        <v>434</v>
      </c>
      <c r="D18" s="15" t="s">
        <v>435</v>
      </c>
      <c r="E18" s="13" t="s">
        <v>61</v>
      </c>
      <c r="F18" s="15" t="s">
        <v>436</v>
      </c>
    </row>
    <row r="19" spans="2:8" ht="15" customHeight="1" x14ac:dyDescent="0.2">
      <c r="C19" s="17" t="s">
        <v>437</v>
      </c>
      <c r="D19" s="15" t="s">
        <v>438</v>
      </c>
      <c r="G19" s="15" t="s">
        <v>58</v>
      </c>
      <c r="H19" s="13" t="s">
        <v>59</v>
      </c>
    </row>
    <row r="20" spans="2:8" ht="15" customHeight="1" x14ac:dyDescent="0.2">
      <c r="C20" s="17" t="s">
        <v>439</v>
      </c>
      <c r="D20" s="15" t="s">
        <v>440</v>
      </c>
      <c r="G20" s="15" t="s">
        <v>58</v>
      </c>
      <c r="H20" s="13" t="s">
        <v>59</v>
      </c>
    </row>
    <row r="21" spans="2:8" x14ac:dyDescent="0.2">
      <c r="B21" s="13" t="s">
        <v>441</v>
      </c>
      <c r="C21" s="17" t="s">
        <v>442</v>
      </c>
      <c r="D21" s="15" t="s">
        <v>443</v>
      </c>
      <c r="E21" s="13" t="s">
        <v>61</v>
      </c>
      <c r="F21" s="15" t="s">
        <v>444</v>
      </c>
      <c r="G21" s="15" t="s">
        <v>58</v>
      </c>
      <c r="H21" s="13" t="s">
        <v>59</v>
      </c>
    </row>
    <row r="22" spans="2:8" x14ac:dyDescent="0.2">
      <c r="D22" s="15" t="s">
        <v>445</v>
      </c>
      <c r="E22" s="13" t="s">
        <v>411</v>
      </c>
    </row>
    <row r="23" spans="2:8" x14ac:dyDescent="0.2">
      <c r="D23" s="15" t="s">
        <v>446</v>
      </c>
      <c r="F23" s="15" t="s">
        <v>447</v>
      </c>
    </row>
    <row r="24" spans="2:8" x14ac:dyDescent="0.2">
      <c r="C24" s="17">
        <v>-453799</v>
      </c>
      <c r="D24" s="15" t="s">
        <v>497</v>
      </c>
      <c r="E24" s="13" t="s">
        <v>61</v>
      </c>
      <c r="F24" s="15" t="s">
        <v>498</v>
      </c>
      <c r="H24" s="13" t="s">
        <v>59</v>
      </c>
    </row>
    <row r="25" spans="2:8" x14ac:dyDescent="0.2">
      <c r="C25" s="17">
        <v>406950</v>
      </c>
      <c r="D25" s="15" t="s">
        <v>448</v>
      </c>
      <c r="E25" s="13" t="s">
        <v>61</v>
      </c>
      <c r="F25" s="15" t="s">
        <v>499</v>
      </c>
      <c r="H25" s="13" t="s">
        <v>59</v>
      </c>
    </row>
    <row r="26" spans="2:8" x14ac:dyDescent="0.2">
      <c r="B26" s="13" t="s">
        <v>449</v>
      </c>
      <c r="D26" s="15" t="s">
        <v>450</v>
      </c>
      <c r="E26" s="13" t="s">
        <v>411</v>
      </c>
    </row>
    <row r="27" spans="2:8" x14ac:dyDescent="0.2">
      <c r="C27" s="17" t="s">
        <v>451</v>
      </c>
      <c r="D27" s="15" t="s">
        <v>452</v>
      </c>
      <c r="E27" s="13" t="s">
        <v>453</v>
      </c>
      <c r="F27" s="15" t="s">
        <v>192</v>
      </c>
      <c r="G27" s="15" t="s">
        <v>58</v>
      </c>
      <c r="H27" s="13" t="s">
        <v>59</v>
      </c>
    </row>
    <row r="28" spans="2:8" x14ac:dyDescent="0.2">
      <c r="C28" s="17" t="s">
        <v>454</v>
      </c>
      <c r="D28" s="15" t="s">
        <v>455</v>
      </c>
      <c r="E28" s="13" t="s">
        <v>61</v>
      </c>
      <c r="F28" s="15" t="s">
        <v>456</v>
      </c>
      <c r="G28" s="15" t="s">
        <v>58</v>
      </c>
      <c r="H28" s="13" t="s">
        <v>59</v>
      </c>
    </row>
    <row r="29" spans="2:8" x14ac:dyDescent="0.2">
      <c r="D29" s="15" t="s">
        <v>457</v>
      </c>
      <c r="E29" s="13" t="s">
        <v>458</v>
      </c>
    </row>
    <row r="30" spans="2:8" x14ac:dyDescent="0.2">
      <c r="D30" s="15" t="s">
        <v>459</v>
      </c>
      <c r="E30" s="13" t="s">
        <v>61</v>
      </c>
    </row>
    <row r="31" spans="2:8" x14ac:dyDescent="0.2">
      <c r="B31" s="18" t="s">
        <v>56</v>
      </c>
      <c r="C31" s="19">
        <v>3336</v>
      </c>
      <c r="D31" s="15" t="s">
        <v>57</v>
      </c>
      <c r="E31" s="13" t="s">
        <v>501</v>
      </c>
      <c r="F31" s="15" t="s">
        <v>500</v>
      </c>
      <c r="G31" s="15" t="s">
        <v>58</v>
      </c>
      <c r="H31" s="13" t="s">
        <v>59</v>
      </c>
    </row>
    <row r="32" spans="2:8" x14ac:dyDescent="0.2">
      <c r="B32" s="18"/>
      <c r="C32" s="19">
        <v>5980</v>
      </c>
      <c r="D32" s="15" t="s">
        <v>60</v>
      </c>
      <c r="E32" s="13" t="s">
        <v>61</v>
      </c>
      <c r="F32" s="15" t="s">
        <v>502</v>
      </c>
      <c r="G32" s="15" t="s">
        <v>58</v>
      </c>
      <c r="H32" s="13" t="s">
        <v>59</v>
      </c>
    </row>
    <row r="33" spans="2:8" x14ac:dyDescent="0.2">
      <c r="B33" s="18"/>
      <c r="C33" s="19">
        <v>2700</v>
      </c>
      <c r="D33" s="15" t="s">
        <v>62</v>
      </c>
      <c r="E33" s="13" t="s">
        <v>61</v>
      </c>
      <c r="F33" s="15" t="s">
        <v>63</v>
      </c>
      <c r="G33" s="15" t="s">
        <v>58</v>
      </c>
      <c r="H33" s="13" t="s">
        <v>64</v>
      </c>
    </row>
    <row r="34" spans="2:8" x14ac:dyDescent="0.2">
      <c r="B34" s="18"/>
      <c r="C34" s="19">
        <v>2730</v>
      </c>
      <c r="D34" s="15" t="s">
        <v>405</v>
      </c>
      <c r="E34" s="13" t="s">
        <v>61</v>
      </c>
      <c r="F34" s="15" t="s">
        <v>65</v>
      </c>
      <c r="G34" s="15" t="s">
        <v>58</v>
      </c>
      <c r="H34" s="13" t="s">
        <v>64</v>
      </c>
    </row>
    <row r="35" spans="2:8" x14ac:dyDescent="0.2">
      <c r="B35" s="18"/>
      <c r="C35" s="19">
        <f>8060+12645</f>
        <v>20705</v>
      </c>
      <c r="D35" s="15" t="s">
        <v>66</v>
      </c>
      <c r="E35" s="13" t="s">
        <v>67</v>
      </c>
      <c r="F35" s="15" t="s">
        <v>68</v>
      </c>
      <c r="G35" s="15" t="s">
        <v>58</v>
      </c>
      <c r="H35" s="13" t="s">
        <v>59</v>
      </c>
    </row>
    <row r="36" spans="2:8" x14ac:dyDescent="0.2">
      <c r="B36" s="18"/>
      <c r="C36" s="19" t="s">
        <v>69</v>
      </c>
      <c r="D36" s="15" t="s">
        <v>406</v>
      </c>
      <c r="E36" s="13" t="s">
        <v>61</v>
      </c>
      <c r="F36" s="15" t="s">
        <v>70</v>
      </c>
      <c r="G36" s="15" t="s">
        <v>58</v>
      </c>
    </row>
    <row r="37" spans="2:8" ht="36" x14ac:dyDescent="0.2">
      <c r="B37" s="18"/>
      <c r="C37" s="19" t="s">
        <v>403</v>
      </c>
      <c r="D37" s="15" t="s">
        <v>71</v>
      </c>
      <c r="E37" s="13" t="s">
        <v>61</v>
      </c>
      <c r="F37" s="15" t="s">
        <v>70</v>
      </c>
      <c r="G37" s="15" t="s">
        <v>58</v>
      </c>
      <c r="H37" s="13" t="s">
        <v>59</v>
      </c>
    </row>
    <row r="38" spans="2:8" x14ac:dyDescent="0.2">
      <c r="B38" s="18" t="s">
        <v>72</v>
      </c>
      <c r="C38" s="19">
        <v>1152</v>
      </c>
      <c r="D38" s="15" t="s">
        <v>73</v>
      </c>
      <c r="E38" s="13" t="s">
        <v>61</v>
      </c>
      <c r="F38" s="15" t="s">
        <v>74</v>
      </c>
      <c r="G38" s="15" t="s">
        <v>58</v>
      </c>
      <c r="H38" s="13" t="s">
        <v>64</v>
      </c>
    </row>
    <row r="39" spans="2:8" x14ac:dyDescent="0.2">
      <c r="B39" s="18"/>
      <c r="C39" s="19">
        <v>936</v>
      </c>
      <c r="D39" s="15" t="s">
        <v>75</v>
      </c>
      <c r="E39" s="13" t="s">
        <v>503</v>
      </c>
      <c r="F39" s="15" t="s">
        <v>504</v>
      </c>
      <c r="G39" s="15" t="s">
        <v>76</v>
      </c>
      <c r="H39" s="13" t="s">
        <v>59</v>
      </c>
    </row>
    <row r="40" spans="2:8" x14ac:dyDescent="0.2">
      <c r="B40" s="18"/>
      <c r="C40" s="19">
        <v>1860</v>
      </c>
      <c r="D40" s="15" t="s">
        <v>77</v>
      </c>
      <c r="E40" s="13" t="s">
        <v>505</v>
      </c>
      <c r="F40" s="15" t="s">
        <v>78</v>
      </c>
      <c r="G40" s="15" t="s">
        <v>79</v>
      </c>
      <c r="H40" s="13" t="s">
        <v>59</v>
      </c>
    </row>
    <row r="41" spans="2:8" x14ac:dyDescent="0.2">
      <c r="B41" s="18"/>
      <c r="C41" s="20">
        <v>5980</v>
      </c>
      <c r="D41" s="15" t="s">
        <v>80</v>
      </c>
      <c r="E41" s="13" t="s">
        <v>81</v>
      </c>
      <c r="G41" s="15" t="s">
        <v>79</v>
      </c>
      <c r="H41" s="13" t="s">
        <v>64</v>
      </c>
    </row>
    <row r="42" spans="2:8" x14ac:dyDescent="0.2">
      <c r="B42" s="18"/>
      <c r="C42" s="19">
        <v>5235</v>
      </c>
      <c r="D42" s="15" t="s">
        <v>82</v>
      </c>
      <c r="E42" s="13" t="s">
        <v>81</v>
      </c>
      <c r="G42" s="15" t="s">
        <v>83</v>
      </c>
      <c r="H42" s="13" t="s">
        <v>84</v>
      </c>
    </row>
    <row r="43" spans="2:8" x14ac:dyDescent="0.2">
      <c r="B43" s="18"/>
      <c r="C43" s="19">
        <v>7992</v>
      </c>
      <c r="D43" s="15" t="s">
        <v>85</v>
      </c>
      <c r="E43" s="13" t="s">
        <v>81</v>
      </c>
      <c r="G43" s="15" t="s">
        <v>86</v>
      </c>
      <c r="H43" s="13" t="s">
        <v>84</v>
      </c>
    </row>
    <row r="44" spans="2:8" x14ac:dyDescent="0.2">
      <c r="B44" s="18"/>
      <c r="C44" s="19">
        <v>2500</v>
      </c>
      <c r="D44" s="15" t="s">
        <v>87</v>
      </c>
      <c r="E44" s="13" t="s">
        <v>61</v>
      </c>
      <c r="F44" s="15" t="s">
        <v>88</v>
      </c>
      <c r="G44" s="15" t="s">
        <v>58</v>
      </c>
      <c r="H44" s="13" t="s">
        <v>84</v>
      </c>
    </row>
    <row r="45" spans="2:8" x14ac:dyDescent="0.2">
      <c r="B45" s="18"/>
      <c r="C45" s="19">
        <v>866000</v>
      </c>
      <c r="D45" s="15" t="s">
        <v>479</v>
      </c>
      <c r="E45" s="13" t="s">
        <v>61</v>
      </c>
      <c r="F45" s="21" t="s">
        <v>89</v>
      </c>
      <c r="G45" s="15" t="s">
        <v>58</v>
      </c>
      <c r="H45" s="13" t="s">
        <v>84</v>
      </c>
    </row>
    <row r="46" spans="2:8" x14ac:dyDescent="0.2">
      <c r="B46" s="18" t="s">
        <v>90</v>
      </c>
      <c r="C46" s="19">
        <v>8550</v>
      </c>
      <c r="D46" s="15" t="s">
        <v>91</v>
      </c>
      <c r="E46" s="13" t="s">
        <v>61</v>
      </c>
      <c r="F46" s="15" t="s">
        <v>92</v>
      </c>
      <c r="G46" s="15" t="s">
        <v>58</v>
      </c>
      <c r="H46" s="13" t="s">
        <v>84</v>
      </c>
    </row>
    <row r="47" spans="2:8" x14ac:dyDescent="0.2">
      <c r="B47" s="18"/>
      <c r="C47" s="19">
        <v>1650</v>
      </c>
      <c r="D47" s="15" t="s">
        <v>480</v>
      </c>
      <c r="E47" s="13" t="s">
        <v>61</v>
      </c>
      <c r="F47" s="15" t="s">
        <v>65</v>
      </c>
      <c r="G47" s="15" t="s">
        <v>58</v>
      </c>
      <c r="H47" s="13" t="s">
        <v>84</v>
      </c>
    </row>
    <row r="48" spans="2:8" x14ac:dyDescent="0.2">
      <c r="B48" s="18"/>
      <c r="C48" s="19">
        <v>5040</v>
      </c>
      <c r="D48" s="15" t="s">
        <v>93</v>
      </c>
      <c r="E48" s="13" t="s">
        <v>61</v>
      </c>
      <c r="F48" s="15" t="s">
        <v>94</v>
      </c>
      <c r="G48" s="15" t="s">
        <v>58</v>
      </c>
      <c r="H48" s="13" t="s">
        <v>84</v>
      </c>
    </row>
    <row r="49" spans="2:8" x14ac:dyDescent="0.2">
      <c r="B49" s="18"/>
      <c r="C49" s="19">
        <v>5980</v>
      </c>
      <c r="D49" s="15" t="s">
        <v>95</v>
      </c>
      <c r="E49" s="13" t="s">
        <v>81</v>
      </c>
      <c r="G49" s="15" t="s">
        <v>96</v>
      </c>
      <c r="H49" s="13" t="s">
        <v>84</v>
      </c>
    </row>
    <row r="50" spans="2:8" x14ac:dyDescent="0.2">
      <c r="B50" s="18"/>
      <c r="C50" s="19">
        <v>5980</v>
      </c>
      <c r="D50" s="15" t="s">
        <v>97</v>
      </c>
      <c r="E50" s="13" t="s">
        <v>81</v>
      </c>
      <c r="G50" s="15" t="s">
        <v>96</v>
      </c>
      <c r="H50" s="13" t="s">
        <v>84</v>
      </c>
    </row>
    <row r="51" spans="2:8" x14ac:dyDescent="0.2">
      <c r="B51" s="18"/>
      <c r="C51" s="19">
        <v>1000</v>
      </c>
      <c r="D51" s="15" t="s">
        <v>481</v>
      </c>
      <c r="E51" s="13" t="s">
        <v>81</v>
      </c>
      <c r="G51" s="15" t="s">
        <v>98</v>
      </c>
      <c r="H51" s="13" t="s">
        <v>84</v>
      </c>
    </row>
    <row r="52" spans="2:8" x14ac:dyDescent="0.2">
      <c r="B52" s="18"/>
      <c r="C52" s="19">
        <v>624</v>
      </c>
      <c r="D52" s="15" t="s">
        <v>482</v>
      </c>
      <c r="E52" s="13" t="s">
        <v>81</v>
      </c>
      <c r="G52" s="15" t="s">
        <v>98</v>
      </c>
      <c r="H52" s="13" t="s">
        <v>84</v>
      </c>
    </row>
    <row r="53" spans="2:8" x14ac:dyDescent="0.2">
      <c r="B53" s="18"/>
      <c r="C53" s="19">
        <v>702</v>
      </c>
      <c r="D53" s="15" t="s">
        <v>99</v>
      </c>
      <c r="E53" s="13" t="s">
        <v>81</v>
      </c>
      <c r="G53" s="15" t="s">
        <v>96</v>
      </c>
      <c r="H53" s="13" t="s">
        <v>84</v>
      </c>
    </row>
    <row r="54" spans="2:8" x14ac:dyDescent="0.2">
      <c r="B54" s="18"/>
      <c r="C54" s="19">
        <v>1774</v>
      </c>
      <c r="D54" s="15" t="s">
        <v>100</v>
      </c>
      <c r="E54" s="13" t="s">
        <v>81</v>
      </c>
      <c r="G54" s="15" t="s">
        <v>96</v>
      </c>
      <c r="H54" s="13" t="s">
        <v>101</v>
      </c>
    </row>
    <row r="55" spans="2:8" x14ac:dyDescent="0.2">
      <c r="B55" s="18" t="s">
        <v>102</v>
      </c>
      <c r="C55" s="19">
        <v>940</v>
      </c>
      <c r="D55" s="15" t="s">
        <v>103</v>
      </c>
      <c r="E55" s="13" t="s">
        <v>61</v>
      </c>
      <c r="F55" s="15" t="s">
        <v>104</v>
      </c>
      <c r="G55" s="15" t="s">
        <v>58</v>
      </c>
      <c r="H55" s="13" t="s">
        <v>59</v>
      </c>
    </row>
    <row r="56" spans="2:8" x14ac:dyDescent="0.2">
      <c r="B56" s="18"/>
      <c r="C56" s="19">
        <v>7029</v>
      </c>
      <c r="D56" s="15" t="s">
        <v>483</v>
      </c>
      <c r="E56" s="13" t="s">
        <v>61</v>
      </c>
      <c r="F56" s="15" t="s">
        <v>105</v>
      </c>
      <c r="G56" s="15" t="s">
        <v>58</v>
      </c>
      <c r="H56" s="13" t="s">
        <v>59</v>
      </c>
    </row>
    <row r="57" spans="2:8" x14ac:dyDescent="0.2">
      <c r="B57" s="18"/>
      <c r="C57" s="19">
        <v>1152</v>
      </c>
      <c r="D57" s="15" t="s">
        <v>106</v>
      </c>
      <c r="E57" s="13" t="s">
        <v>61</v>
      </c>
      <c r="F57" s="15" t="s">
        <v>105</v>
      </c>
      <c r="G57" s="15" t="s">
        <v>58</v>
      </c>
      <c r="H57" s="13" t="s">
        <v>59</v>
      </c>
    </row>
    <row r="58" spans="2:8" x14ac:dyDescent="0.2">
      <c r="B58" s="18"/>
      <c r="C58" s="19">
        <v>3334</v>
      </c>
      <c r="D58" s="15" t="s">
        <v>107</v>
      </c>
      <c r="E58" s="13" t="s">
        <v>61</v>
      </c>
      <c r="F58" s="15" t="s">
        <v>108</v>
      </c>
      <c r="G58" s="15" t="s">
        <v>58</v>
      </c>
      <c r="H58" s="13" t="s">
        <v>59</v>
      </c>
    </row>
    <row r="59" spans="2:8" x14ac:dyDescent="0.2">
      <c r="B59" s="18"/>
      <c r="C59" s="19">
        <v>19136</v>
      </c>
      <c r="D59" s="15" t="s">
        <v>110</v>
      </c>
      <c r="E59" s="13" t="s">
        <v>61</v>
      </c>
      <c r="F59" s="15" t="s">
        <v>109</v>
      </c>
      <c r="G59" s="15" t="s">
        <v>58</v>
      </c>
      <c r="H59" s="13" t="s">
        <v>59</v>
      </c>
    </row>
    <row r="60" spans="2:8" x14ac:dyDescent="0.2">
      <c r="B60" s="18"/>
      <c r="C60" s="19">
        <v>2942</v>
      </c>
      <c r="D60" s="15" t="s">
        <v>111</v>
      </c>
      <c r="E60" s="13" t="s">
        <v>61</v>
      </c>
      <c r="F60" s="15" t="s">
        <v>112</v>
      </c>
      <c r="G60" s="15" t="s">
        <v>113</v>
      </c>
      <c r="H60" s="13" t="s">
        <v>401</v>
      </c>
    </row>
    <row r="61" spans="2:8" x14ac:dyDescent="0.2">
      <c r="B61" s="18"/>
      <c r="C61" s="19">
        <v>18420</v>
      </c>
      <c r="D61" s="15" t="s">
        <v>114</v>
      </c>
      <c r="E61" s="13" t="s">
        <v>61</v>
      </c>
      <c r="F61" s="15" t="s">
        <v>115</v>
      </c>
      <c r="G61" s="15" t="s">
        <v>58</v>
      </c>
      <c r="H61" s="13" t="s">
        <v>59</v>
      </c>
    </row>
    <row r="62" spans="2:8" x14ac:dyDescent="0.2">
      <c r="B62" s="18"/>
      <c r="C62" s="19">
        <v>412</v>
      </c>
      <c r="D62" s="15" t="s">
        <v>506</v>
      </c>
      <c r="E62" s="13" t="s">
        <v>61</v>
      </c>
      <c r="F62" s="15" t="s">
        <v>105</v>
      </c>
      <c r="G62" s="15" t="s">
        <v>58</v>
      </c>
      <c r="H62" s="13" t="s">
        <v>59</v>
      </c>
    </row>
    <row r="63" spans="2:8" x14ac:dyDescent="0.2">
      <c r="B63" s="18"/>
      <c r="C63" s="19">
        <v>3480</v>
      </c>
      <c r="D63" s="15" t="s">
        <v>116</v>
      </c>
      <c r="E63" s="13" t="s">
        <v>61</v>
      </c>
      <c r="F63" s="15" t="s">
        <v>115</v>
      </c>
      <c r="G63" s="15" t="s">
        <v>58</v>
      </c>
      <c r="H63" s="13" t="s">
        <v>59</v>
      </c>
    </row>
    <row r="64" spans="2:8" x14ac:dyDescent="0.2">
      <c r="B64" s="18"/>
      <c r="C64" s="19">
        <v>87000</v>
      </c>
      <c r="D64" s="15" t="s">
        <v>117</v>
      </c>
      <c r="F64" s="15" t="s">
        <v>402</v>
      </c>
      <c r="H64" s="13" t="s">
        <v>118</v>
      </c>
    </row>
    <row r="65" spans="2:8" x14ac:dyDescent="0.2">
      <c r="B65" s="18"/>
      <c r="C65" s="19">
        <v>22200</v>
      </c>
      <c r="D65" s="15" t="s">
        <v>484</v>
      </c>
      <c r="E65" s="13" t="s">
        <v>61</v>
      </c>
      <c r="F65" s="15" t="s">
        <v>105</v>
      </c>
      <c r="G65" s="15" t="s">
        <v>58</v>
      </c>
      <c r="H65" s="13" t="s">
        <v>59</v>
      </c>
    </row>
    <row r="66" spans="2:8" x14ac:dyDescent="0.2">
      <c r="B66" s="18"/>
      <c r="C66" s="19"/>
      <c r="D66" s="15" t="s">
        <v>119</v>
      </c>
    </row>
    <row r="67" spans="2:8" x14ac:dyDescent="0.2">
      <c r="B67" s="18" t="s">
        <v>120</v>
      </c>
      <c r="C67" s="22" t="s">
        <v>69</v>
      </c>
      <c r="D67" s="15" t="s">
        <v>121</v>
      </c>
      <c r="E67" s="13" t="s">
        <v>61</v>
      </c>
      <c r="F67" s="15" t="s">
        <v>122</v>
      </c>
      <c r="G67" s="15" t="s">
        <v>58</v>
      </c>
      <c r="H67" s="13" t="s">
        <v>123</v>
      </c>
    </row>
    <row r="68" spans="2:8" x14ac:dyDescent="0.2">
      <c r="B68" s="18"/>
      <c r="C68" s="22" t="s">
        <v>69</v>
      </c>
      <c r="D68" s="15" t="s">
        <v>124</v>
      </c>
      <c r="E68" s="13" t="s">
        <v>61</v>
      </c>
      <c r="F68" s="15" t="s">
        <v>125</v>
      </c>
      <c r="G68" s="15" t="s">
        <v>126</v>
      </c>
      <c r="H68" s="13" t="s">
        <v>123</v>
      </c>
    </row>
    <row r="69" spans="2:8" x14ac:dyDescent="0.2">
      <c r="B69" s="18"/>
      <c r="C69" s="22" t="s">
        <v>69</v>
      </c>
      <c r="D69" s="15" t="s">
        <v>127</v>
      </c>
      <c r="E69" s="13" t="s">
        <v>61</v>
      </c>
      <c r="F69" s="15" t="s">
        <v>128</v>
      </c>
      <c r="G69" s="15" t="s">
        <v>58</v>
      </c>
      <c r="H69" s="13" t="s">
        <v>123</v>
      </c>
    </row>
    <row r="70" spans="2:8" x14ac:dyDescent="0.2">
      <c r="B70" s="18"/>
      <c r="C70" s="22" t="s">
        <v>69</v>
      </c>
      <c r="D70" s="15" t="s">
        <v>129</v>
      </c>
      <c r="E70" s="13" t="s">
        <v>61</v>
      </c>
      <c r="F70" s="15" t="s">
        <v>74</v>
      </c>
      <c r="G70" s="15" t="s">
        <v>58</v>
      </c>
      <c r="H70" s="13" t="s">
        <v>123</v>
      </c>
    </row>
    <row r="71" spans="2:8" x14ac:dyDescent="0.2">
      <c r="B71" s="18"/>
      <c r="C71" s="22" t="s">
        <v>69</v>
      </c>
      <c r="D71" s="15" t="s">
        <v>130</v>
      </c>
      <c r="E71" s="13" t="s">
        <v>61</v>
      </c>
      <c r="F71" s="15" t="s">
        <v>131</v>
      </c>
      <c r="G71" s="15" t="s">
        <v>58</v>
      </c>
      <c r="H71" s="13" t="s">
        <v>123</v>
      </c>
    </row>
    <row r="72" spans="2:8" x14ac:dyDescent="0.2">
      <c r="B72" s="18"/>
      <c r="C72" s="22" t="s">
        <v>69</v>
      </c>
      <c r="D72" s="15" t="s">
        <v>132</v>
      </c>
      <c r="E72" s="13" t="s">
        <v>61</v>
      </c>
      <c r="F72" s="15" t="s">
        <v>133</v>
      </c>
      <c r="G72" s="15" t="s">
        <v>58</v>
      </c>
      <c r="H72" s="13" t="s">
        <v>123</v>
      </c>
    </row>
    <row r="73" spans="2:8" x14ac:dyDescent="0.2">
      <c r="B73" s="18" t="s">
        <v>135</v>
      </c>
      <c r="C73" s="22" t="s">
        <v>69</v>
      </c>
      <c r="D73" s="15" t="s">
        <v>136</v>
      </c>
      <c r="E73" s="13" t="s">
        <v>61</v>
      </c>
      <c r="F73" s="15" t="s">
        <v>137</v>
      </c>
      <c r="G73" s="15" t="s">
        <v>58</v>
      </c>
      <c r="H73" s="13" t="s">
        <v>123</v>
      </c>
    </row>
    <row r="74" spans="2:8" x14ac:dyDescent="0.2">
      <c r="B74" s="18"/>
      <c r="C74" s="22" t="s">
        <v>69</v>
      </c>
      <c r="D74" s="15" t="s">
        <v>138</v>
      </c>
      <c r="E74" s="13" t="s">
        <v>61</v>
      </c>
      <c r="F74" s="15" t="s">
        <v>139</v>
      </c>
      <c r="G74" s="15" t="s">
        <v>58</v>
      </c>
      <c r="H74" s="13" t="s">
        <v>123</v>
      </c>
    </row>
    <row r="75" spans="2:8" x14ac:dyDescent="0.2">
      <c r="B75" s="18"/>
      <c r="C75" s="22" t="s">
        <v>69</v>
      </c>
      <c r="D75" s="15" t="s">
        <v>140</v>
      </c>
      <c r="E75" s="13" t="s">
        <v>61</v>
      </c>
      <c r="F75" s="15" t="s">
        <v>139</v>
      </c>
      <c r="G75" s="15" t="s">
        <v>58</v>
      </c>
      <c r="H75" s="13" t="s">
        <v>123</v>
      </c>
    </row>
    <row r="76" spans="2:8" x14ac:dyDescent="0.2">
      <c r="B76" s="18"/>
      <c r="C76" s="22" t="s">
        <v>69</v>
      </c>
      <c r="D76" s="15" t="s">
        <v>141</v>
      </c>
      <c r="E76" s="13" t="s">
        <v>61</v>
      </c>
      <c r="F76" s="15" t="s">
        <v>139</v>
      </c>
      <c r="G76" s="15" t="s">
        <v>58</v>
      </c>
      <c r="H76" s="13" t="s">
        <v>123</v>
      </c>
    </row>
    <row r="77" spans="2:8" x14ac:dyDescent="0.2">
      <c r="B77" s="18" t="s">
        <v>142</v>
      </c>
      <c r="C77" s="22" t="s">
        <v>69</v>
      </c>
      <c r="D77" s="15" t="s">
        <v>143</v>
      </c>
      <c r="E77" s="13" t="s">
        <v>61</v>
      </c>
      <c r="F77" s="15" t="s">
        <v>63</v>
      </c>
      <c r="G77" s="15" t="s">
        <v>58</v>
      </c>
      <c r="H77" s="13" t="s">
        <v>123</v>
      </c>
    </row>
    <row r="78" spans="2:8" x14ac:dyDescent="0.2">
      <c r="B78" s="18"/>
      <c r="C78" s="22" t="s">
        <v>69</v>
      </c>
      <c r="D78" s="15" t="s">
        <v>144</v>
      </c>
      <c r="E78" s="13" t="s">
        <v>81</v>
      </c>
      <c r="G78" s="15" t="s">
        <v>96</v>
      </c>
      <c r="H78" s="13" t="s">
        <v>123</v>
      </c>
    </row>
    <row r="79" spans="2:8" x14ac:dyDescent="0.2">
      <c r="B79" s="18"/>
      <c r="C79" s="22" t="s">
        <v>69</v>
      </c>
      <c r="D79" s="15" t="s">
        <v>145</v>
      </c>
      <c r="E79" s="13" t="s">
        <v>81</v>
      </c>
      <c r="G79" s="15" t="s">
        <v>96</v>
      </c>
      <c r="H79" s="13" t="s">
        <v>123</v>
      </c>
    </row>
    <row r="80" spans="2:8" x14ac:dyDescent="0.2">
      <c r="B80" s="18" t="s">
        <v>146</v>
      </c>
      <c r="C80" s="19">
        <v>2921</v>
      </c>
      <c r="D80" s="15" t="s">
        <v>147</v>
      </c>
      <c r="E80" s="13" t="s">
        <v>61</v>
      </c>
      <c r="F80" s="15" t="s">
        <v>74</v>
      </c>
      <c r="G80" s="15" t="s">
        <v>58</v>
      </c>
      <c r="H80" s="13" t="s">
        <v>59</v>
      </c>
    </row>
    <row r="81" spans="2:10" x14ac:dyDescent="0.2">
      <c r="B81" s="18"/>
      <c r="C81" s="19">
        <v>89585</v>
      </c>
      <c r="D81" s="15" t="s">
        <v>148</v>
      </c>
      <c r="E81" s="13" t="s">
        <v>61</v>
      </c>
      <c r="F81" s="15" t="s">
        <v>507</v>
      </c>
      <c r="G81" s="15" t="s">
        <v>58</v>
      </c>
      <c r="H81" s="13" t="s">
        <v>59</v>
      </c>
    </row>
    <row r="82" spans="2:10" x14ac:dyDescent="0.2">
      <c r="B82" s="18"/>
      <c r="C82" s="19">
        <v>1000</v>
      </c>
      <c r="D82" s="15" t="s">
        <v>150</v>
      </c>
      <c r="E82" s="13" t="s">
        <v>61</v>
      </c>
      <c r="F82" s="15" t="s">
        <v>65</v>
      </c>
      <c r="G82" s="15" t="s">
        <v>58</v>
      </c>
      <c r="H82" s="13" t="s">
        <v>59</v>
      </c>
    </row>
    <row r="83" spans="2:10" x14ac:dyDescent="0.2">
      <c r="B83" s="18"/>
      <c r="C83" s="19">
        <v>3400</v>
      </c>
      <c r="D83" s="15" t="s">
        <v>151</v>
      </c>
      <c r="E83" s="13" t="s">
        <v>61</v>
      </c>
      <c r="F83" s="15" t="s">
        <v>152</v>
      </c>
      <c r="G83" s="15" t="s">
        <v>58</v>
      </c>
      <c r="H83" s="13" t="s">
        <v>59</v>
      </c>
    </row>
    <row r="84" spans="2:10" x14ac:dyDescent="0.2">
      <c r="B84" s="18"/>
      <c r="C84" s="19">
        <v>19040</v>
      </c>
      <c r="D84" s="15" t="s">
        <v>153</v>
      </c>
      <c r="E84" s="13" t="s">
        <v>61</v>
      </c>
      <c r="F84" s="15" t="s">
        <v>154</v>
      </c>
      <c r="G84" s="15" t="s">
        <v>58</v>
      </c>
      <c r="H84" s="13" t="s">
        <v>59</v>
      </c>
    </row>
    <row r="85" spans="2:10" x14ac:dyDescent="0.2">
      <c r="B85" s="18"/>
      <c r="C85" s="19">
        <v>18960</v>
      </c>
      <c r="D85" s="15" t="s">
        <v>155</v>
      </c>
      <c r="E85" s="13" t="s">
        <v>61</v>
      </c>
      <c r="F85" s="15" t="s">
        <v>63</v>
      </c>
      <c r="G85" s="15" t="s">
        <v>58</v>
      </c>
      <c r="H85" s="13" t="s">
        <v>59</v>
      </c>
    </row>
    <row r="86" spans="2:10" x14ac:dyDescent="0.2">
      <c r="B86" s="18" t="s">
        <v>156</v>
      </c>
      <c r="C86" s="19">
        <v>13868</v>
      </c>
      <c r="D86" s="15" t="s">
        <v>624</v>
      </c>
      <c r="E86" s="13" t="s">
        <v>61</v>
      </c>
      <c r="F86" s="15" t="s">
        <v>63</v>
      </c>
      <c r="G86" s="15" t="s">
        <v>58</v>
      </c>
      <c r="H86" s="13" t="s">
        <v>59</v>
      </c>
    </row>
    <row r="87" spans="2:10" x14ac:dyDescent="0.2">
      <c r="B87" s="18"/>
      <c r="C87" s="19">
        <v>1000</v>
      </c>
      <c r="D87" s="15" t="s">
        <v>157</v>
      </c>
      <c r="E87" s="13" t="s">
        <v>61</v>
      </c>
      <c r="F87" s="15" t="s">
        <v>158</v>
      </c>
      <c r="G87" s="15" t="s">
        <v>58</v>
      </c>
      <c r="H87" s="13" t="s">
        <v>59</v>
      </c>
      <c r="J87" s="13" t="s">
        <v>188</v>
      </c>
    </row>
    <row r="88" spans="2:10" x14ac:dyDescent="0.2">
      <c r="B88" s="18"/>
      <c r="C88" s="19">
        <v>14315</v>
      </c>
      <c r="D88" s="15" t="s">
        <v>159</v>
      </c>
      <c r="E88" s="13" t="s">
        <v>61</v>
      </c>
      <c r="F88" s="15" t="s">
        <v>74</v>
      </c>
      <c r="G88" s="15" t="s">
        <v>58</v>
      </c>
      <c r="H88" s="13" t="s">
        <v>59</v>
      </c>
    </row>
    <row r="89" spans="2:10" x14ac:dyDescent="0.2">
      <c r="B89" s="18" t="s">
        <v>160</v>
      </c>
      <c r="C89" s="19">
        <v>1992</v>
      </c>
      <c r="D89" s="15" t="s">
        <v>161</v>
      </c>
      <c r="E89" s="13" t="s">
        <v>61</v>
      </c>
      <c r="F89" s="15" t="s">
        <v>158</v>
      </c>
      <c r="G89" s="15" t="s">
        <v>58</v>
      </c>
      <c r="H89" s="13" t="s">
        <v>59</v>
      </c>
    </row>
    <row r="90" spans="2:10" x14ac:dyDescent="0.2">
      <c r="B90" s="18"/>
      <c r="C90" s="19">
        <v>5301</v>
      </c>
      <c r="D90" s="15" t="s">
        <v>162</v>
      </c>
      <c r="E90" s="13" t="s">
        <v>61</v>
      </c>
      <c r="F90" s="15" t="s">
        <v>74</v>
      </c>
      <c r="G90" s="15" t="s">
        <v>58</v>
      </c>
      <c r="H90" s="13" t="s">
        <v>59</v>
      </c>
    </row>
    <row r="91" spans="2:10" x14ac:dyDescent="0.2">
      <c r="B91" s="18"/>
      <c r="C91" s="19">
        <v>27970</v>
      </c>
      <c r="D91" s="15" t="s">
        <v>163</v>
      </c>
      <c r="E91" s="13" t="s">
        <v>61</v>
      </c>
      <c r="F91" s="15" t="s">
        <v>74</v>
      </c>
      <c r="G91" s="15" t="s">
        <v>58</v>
      </c>
      <c r="H91" s="13" t="s">
        <v>59</v>
      </c>
    </row>
    <row r="92" spans="2:10" x14ac:dyDescent="0.2">
      <c r="B92" s="18"/>
      <c r="C92" s="19">
        <v>15340</v>
      </c>
      <c r="D92" s="15" t="s">
        <v>164</v>
      </c>
      <c r="E92" s="13" t="s">
        <v>61</v>
      </c>
      <c r="F92" s="15" t="s">
        <v>152</v>
      </c>
      <c r="G92" s="15" t="s">
        <v>58</v>
      </c>
      <c r="H92" s="13" t="s">
        <v>59</v>
      </c>
    </row>
    <row r="93" spans="2:10" x14ac:dyDescent="0.2">
      <c r="B93" s="18" t="s">
        <v>165</v>
      </c>
      <c r="C93" s="19"/>
      <c r="D93" s="15" t="s">
        <v>166</v>
      </c>
    </row>
    <row r="94" spans="2:10" x14ac:dyDescent="0.2">
      <c r="B94" s="18" t="s">
        <v>167</v>
      </c>
      <c r="C94" s="19">
        <v>2550</v>
      </c>
      <c r="D94" s="15" t="s">
        <v>168</v>
      </c>
      <c r="E94" s="13" t="s">
        <v>61</v>
      </c>
      <c r="F94" s="15" t="s">
        <v>169</v>
      </c>
      <c r="G94" s="15" t="s">
        <v>58</v>
      </c>
      <c r="H94" s="13" t="s">
        <v>59</v>
      </c>
    </row>
    <row r="95" spans="2:10" x14ac:dyDescent="0.2">
      <c r="B95" s="18"/>
      <c r="C95" s="19">
        <v>912</v>
      </c>
      <c r="D95" s="15" t="s">
        <v>170</v>
      </c>
      <c r="E95" s="13" t="s">
        <v>171</v>
      </c>
      <c r="F95" s="15" t="s">
        <v>149</v>
      </c>
      <c r="G95" s="15" t="s">
        <v>58</v>
      </c>
      <c r="H95" s="13" t="s">
        <v>59</v>
      </c>
    </row>
    <row r="96" spans="2:10" x14ac:dyDescent="0.2">
      <c r="B96" s="18"/>
      <c r="C96" s="19">
        <v>950</v>
      </c>
      <c r="D96" s="15" t="s">
        <v>172</v>
      </c>
      <c r="E96" s="13" t="s">
        <v>171</v>
      </c>
      <c r="F96" s="15" t="s">
        <v>88</v>
      </c>
      <c r="G96" s="15" t="s">
        <v>58</v>
      </c>
      <c r="H96" s="13" t="s">
        <v>59</v>
      </c>
    </row>
    <row r="97" spans="2:10" x14ac:dyDescent="0.2">
      <c r="B97" s="18" t="s">
        <v>173</v>
      </c>
      <c r="C97" s="19">
        <v>5980</v>
      </c>
      <c r="D97" s="15" t="s">
        <v>174</v>
      </c>
      <c r="E97" s="13" t="s">
        <v>61</v>
      </c>
      <c r="F97" s="15" t="s">
        <v>175</v>
      </c>
      <c r="G97" s="15" t="s">
        <v>58</v>
      </c>
      <c r="H97" s="13" t="s">
        <v>59</v>
      </c>
    </row>
    <row r="98" spans="2:10" x14ac:dyDescent="0.2">
      <c r="B98" s="18"/>
      <c r="C98" s="19">
        <v>5481</v>
      </c>
      <c r="D98" s="15" t="s">
        <v>176</v>
      </c>
      <c r="E98" s="13" t="s">
        <v>61</v>
      </c>
      <c r="F98" s="15" t="s">
        <v>177</v>
      </c>
      <c r="G98" s="15" t="s">
        <v>58</v>
      </c>
      <c r="H98" s="13" t="s">
        <v>59</v>
      </c>
    </row>
    <row r="99" spans="2:10" x14ac:dyDescent="0.2">
      <c r="B99" s="18"/>
      <c r="C99" s="19">
        <v>4986</v>
      </c>
      <c r="D99" s="15" t="s">
        <v>178</v>
      </c>
      <c r="E99" s="13" t="s">
        <v>61</v>
      </c>
      <c r="F99" s="15" t="s">
        <v>179</v>
      </c>
      <c r="G99" s="15" t="s">
        <v>58</v>
      </c>
      <c r="H99" s="13" t="s">
        <v>59</v>
      </c>
    </row>
    <row r="100" spans="2:10" x14ac:dyDescent="0.2">
      <c r="B100" s="18" t="s">
        <v>180</v>
      </c>
      <c r="C100" s="19">
        <v>8870</v>
      </c>
      <c r="D100" s="15" t="s">
        <v>181</v>
      </c>
      <c r="E100" s="13" t="s">
        <v>61</v>
      </c>
      <c r="F100" s="15" t="s">
        <v>625</v>
      </c>
      <c r="G100" s="15" t="s">
        <v>58</v>
      </c>
      <c r="H100" s="13" t="s">
        <v>59</v>
      </c>
    </row>
    <row r="101" spans="2:10" x14ac:dyDescent="0.2">
      <c r="B101" s="18"/>
      <c r="C101" s="19">
        <v>1800</v>
      </c>
      <c r="D101" s="15" t="s">
        <v>182</v>
      </c>
      <c r="E101" s="13" t="s">
        <v>61</v>
      </c>
      <c r="F101" s="15" t="s">
        <v>183</v>
      </c>
      <c r="G101" s="15" t="s">
        <v>58</v>
      </c>
      <c r="H101" s="13" t="s">
        <v>59</v>
      </c>
    </row>
    <row r="102" spans="2:10" x14ac:dyDescent="0.2">
      <c r="B102" s="18"/>
      <c r="C102" s="19">
        <v>1800</v>
      </c>
      <c r="D102" s="15" t="s">
        <v>184</v>
      </c>
      <c r="E102" s="13" t="s">
        <v>61</v>
      </c>
      <c r="F102" s="15" t="s">
        <v>92</v>
      </c>
      <c r="G102" s="15" t="s">
        <v>58</v>
      </c>
      <c r="H102" s="13" t="s">
        <v>59</v>
      </c>
    </row>
    <row r="103" spans="2:10" x14ac:dyDescent="0.2">
      <c r="B103" s="18"/>
      <c r="C103" s="19">
        <v>47670</v>
      </c>
      <c r="D103" s="15" t="s">
        <v>185</v>
      </c>
      <c r="E103" s="13" t="s">
        <v>61</v>
      </c>
      <c r="F103" s="15" t="s">
        <v>626</v>
      </c>
      <c r="G103" s="15" t="s">
        <v>58</v>
      </c>
      <c r="H103" s="13" t="s">
        <v>59</v>
      </c>
    </row>
    <row r="104" spans="2:10" x14ac:dyDescent="0.2">
      <c r="B104" s="18"/>
      <c r="C104" s="19">
        <v>1150</v>
      </c>
      <c r="D104" s="15" t="s">
        <v>490</v>
      </c>
      <c r="E104" s="13" t="s">
        <v>61</v>
      </c>
      <c r="F104" s="15" t="s">
        <v>186</v>
      </c>
      <c r="G104" s="15" t="s">
        <v>58</v>
      </c>
      <c r="H104" s="13" t="s">
        <v>59</v>
      </c>
    </row>
    <row r="105" spans="2:10" x14ac:dyDescent="0.2">
      <c r="B105" s="18"/>
      <c r="C105" s="19">
        <v>3201</v>
      </c>
      <c r="D105" s="15" t="s">
        <v>187</v>
      </c>
      <c r="E105" s="13" t="s">
        <v>61</v>
      </c>
      <c r="F105" s="15" t="s">
        <v>65</v>
      </c>
      <c r="G105" s="15" t="s">
        <v>58</v>
      </c>
      <c r="H105" s="13" t="s">
        <v>59</v>
      </c>
    </row>
    <row r="106" spans="2:10" x14ac:dyDescent="0.2">
      <c r="B106" s="18" t="s">
        <v>189</v>
      </c>
      <c r="C106" s="19">
        <v>2303</v>
      </c>
      <c r="D106" s="15" t="s">
        <v>190</v>
      </c>
      <c r="E106" s="13" t="s">
        <v>61</v>
      </c>
      <c r="F106" s="15" t="s">
        <v>74</v>
      </c>
      <c r="G106" s="15" t="s">
        <v>58</v>
      </c>
      <c r="H106" s="13" t="s">
        <v>59</v>
      </c>
    </row>
    <row r="107" spans="2:10" x14ac:dyDescent="0.2">
      <c r="B107" s="18"/>
      <c r="C107" s="19">
        <v>2760</v>
      </c>
      <c r="D107" s="15" t="s">
        <v>191</v>
      </c>
      <c r="E107" s="13" t="s">
        <v>61</v>
      </c>
      <c r="F107" s="15" t="s">
        <v>192</v>
      </c>
      <c r="G107" s="15" t="s">
        <v>58</v>
      </c>
      <c r="H107" s="13" t="s">
        <v>59</v>
      </c>
    </row>
    <row r="108" spans="2:10" x14ac:dyDescent="0.2">
      <c r="B108" s="18"/>
      <c r="C108" s="19">
        <v>5994</v>
      </c>
      <c r="D108" s="15" t="s">
        <v>193</v>
      </c>
      <c r="E108" s="13" t="s">
        <v>61</v>
      </c>
      <c r="F108" s="15" t="s">
        <v>192</v>
      </c>
      <c r="G108" s="15" t="s">
        <v>58</v>
      </c>
      <c r="H108" s="13" t="s">
        <v>59</v>
      </c>
      <c r="J108" s="13" t="s">
        <v>219</v>
      </c>
    </row>
    <row r="109" spans="2:10" x14ac:dyDescent="0.2">
      <c r="B109" s="18"/>
      <c r="C109" s="19">
        <v>698</v>
      </c>
      <c r="D109" s="15" t="s">
        <v>194</v>
      </c>
      <c r="E109" s="13" t="s">
        <v>61</v>
      </c>
      <c r="F109" s="15" t="s">
        <v>195</v>
      </c>
      <c r="G109" s="15" t="s">
        <v>58</v>
      </c>
      <c r="H109" s="13" t="s">
        <v>59</v>
      </c>
    </row>
    <row r="110" spans="2:10" x14ac:dyDescent="0.2">
      <c r="B110" s="18"/>
      <c r="C110" s="19">
        <v>8954</v>
      </c>
      <c r="D110" s="15" t="s">
        <v>196</v>
      </c>
      <c r="E110" s="13" t="s">
        <v>61</v>
      </c>
      <c r="F110" s="15" t="s">
        <v>192</v>
      </c>
      <c r="G110" s="15" t="s">
        <v>58</v>
      </c>
      <c r="H110" s="13" t="s">
        <v>59</v>
      </c>
    </row>
    <row r="111" spans="2:10" x14ac:dyDescent="0.2">
      <c r="B111" s="18"/>
      <c r="C111" s="19">
        <v>1392</v>
      </c>
      <c r="D111" s="15" t="s">
        <v>197</v>
      </c>
      <c r="E111" s="13" t="s">
        <v>61</v>
      </c>
      <c r="F111" s="15" t="s">
        <v>198</v>
      </c>
      <c r="G111" s="15" t="s">
        <v>58</v>
      </c>
      <c r="H111" s="13" t="s">
        <v>59</v>
      </c>
    </row>
    <row r="112" spans="2:10" x14ac:dyDescent="0.2">
      <c r="B112" s="18"/>
      <c r="C112" s="19">
        <v>551</v>
      </c>
      <c r="D112" s="15" t="s">
        <v>199</v>
      </c>
      <c r="E112" s="13" t="s">
        <v>61</v>
      </c>
      <c r="F112" s="15" t="s">
        <v>198</v>
      </c>
      <c r="G112" s="15" t="s">
        <v>58</v>
      </c>
      <c r="H112" s="13" t="s">
        <v>59</v>
      </c>
    </row>
    <row r="113" spans="2:8" x14ac:dyDescent="0.2">
      <c r="B113" s="18" t="s">
        <v>200</v>
      </c>
      <c r="C113" s="19">
        <v>5980</v>
      </c>
      <c r="D113" s="15" t="s">
        <v>201</v>
      </c>
      <c r="E113" s="13" t="s">
        <v>61</v>
      </c>
      <c r="F113" s="15" t="s">
        <v>202</v>
      </c>
      <c r="G113" s="15" t="s">
        <v>58</v>
      </c>
      <c r="H113" s="13" t="s">
        <v>59</v>
      </c>
    </row>
    <row r="114" spans="2:8" x14ac:dyDescent="0.2">
      <c r="B114" s="18"/>
      <c r="C114" s="19">
        <v>960</v>
      </c>
      <c r="D114" s="15" t="s">
        <v>203</v>
      </c>
      <c r="E114" s="13" t="s">
        <v>61</v>
      </c>
      <c r="F114" s="15" t="s">
        <v>192</v>
      </c>
      <c r="G114" s="15" t="s">
        <v>58</v>
      </c>
      <c r="H114" s="13" t="s">
        <v>59</v>
      </c>
    </row>
    <row r="115" spans="2:8" x14ac:dyDescent="0.2">
      <c r="B115" s="18" t="s">
        <v>204</v>
      </c>
      <c r="C115" s="19">
        <v>30327</v>
      </c>
      <c r="D115" s="15" t="s">
        <v>205</v>
      </c>
      <c r="E115" s="13" t="s">
        <v>61</v>
      </c>
      <c r="F115" s="15" t="s">
        <v>192</v>
      </c>
      <c r="G115" s="15" t="s">
        <v>58</v>
      </c>
      <c r="H115" s="13" t="s">
        <v>59</v>
      </c>
    </row>
    <row r="116" spans="2:8" x14ac:dyDescent="0.2">
      <c r="B116" s="18"/>
      <c r="C116" s="19">
        <v>4900</v>
      </c>
      <c r="D116" s="15" t="s">
        <v>206</v>
      </c>
      <c r="E116" s="13" t="s">
        <v>61</v>
      </c>
      <c r="F116" s="15" t="s">
        <v>192</v>
      </c>
      <c r="G116" s="15" t="s">
        <v>58</v>
      </c>
      <c r="H116" s="13" t="s">
        <v>59</v>
      </c>
    </row>
    <row r="117" spans="2:8" x14ac:dyDescent="0.2">
      <c r="B117" s="18"/>
      <c r="C117" s="19">
        <v>5108</v>
      </c>
      <c r="D117" s="15" t="s">
        <v>207</v>
      </c>
      <c r="E117" s="13" t="s">
        <v>61</v>
      </c>
      <c r="F117" s="15" t="s">
        <v>74</v>
      </c>
      <c r="G117" s="15" t="s">
        <v>58</v>
      </c>
      <c r="H117" s="13" t="s">
        <v>59</v>
      </c>
    </row>
    <row r="118" spans="2:8" x14ac:dyDescent="0.2">
      <c r="B118" s="18"/>
      <c r="C118" s="19">
        <v>9030</v>
      </c>
      <c r="D118" s="15" t="s">
        <v>208</v>
      </c>
      <c r="E118" s="13" t="s">
        <v>61</v>
      </c>
      <c r="F118" s="15" t="s">
        <v>74</v>
      </c>
      <c r="G118" s="15" t="s">
        <v>58</v>
      </c>
      <c r="H118" s="13" t="s">
        <v>59</v>
      </c>
    </row>
    <row r="119" spans="2:8" x14ac:dyDescent="0.2">
      <c r="B119" s="18"/>
      <c r="C119" s="19">
        <v>987</v>
      </c>
      <c r="D119" s="15" t="s">
        <v>209</v>
      </c>
      <c r="E119" s="13" t="s">
        <v>61</v>
      </c>
      <c r="F119" s="15" t="s">
        <v>210</v>
      </c>
      <c r="G119" s="15" t="s">
        <v>58</v>
      </c>
      <c r="H119" s="13" t="s">
        <v>59</v>
      </c>
    </row>
    <row r="120" spans="2:8" x14ac:dyDescent="0.2">
      <c r="B120" s="18" t="s">
        <v>211</v>
      </c>
      <c r="C120" s="19">
        <v>7495</v>
      </c>
      <c r="D120" s="15" t="s">
        <v>212</v>
      </c>
      <c r="E120" s="13" t="s">
        <v>61</v>
      </c>
      <c r="F120" s="15" t="s">
        <v>213</v>
      </c>
      <c r="G120" s="15" t="s">
        <v>58</v>
      </c>
      <c r="H120" s="13" t="s">
        <v>59</v>
      </c>
    </row>
    <row r="121" spans="2:8" x14ac:dyDescent="0.2">
      <c r="B121" s="18"/>
      <c r="C121" s="19">
        <v>17700</v>
      </c>
      <c r="D121" s="15" t="s">
        <v>214</v>
      </c>
      <c r="E121" s="13" t="s">
        <v>61</v>
      </c>
      <c r="F121" s="15" t="s">
        <v>213</v>
      </c>
      <c r="G121" s="15" t="s">
        <v>58</v>
      </c>
      <c r="H121" s="13" t="s">
        <v>59</v>
      </c>
    </row>
    <row r="122" spans="2:8" x14ac:dyDescent="0.2">
      <c r="B122" s="18"/>
      <c r="C122" s="19">
        <v>11592</v>
      </c>
      <c r="D122" s="15" t="s">
        <v>215</v>
      </c>
      <c r="E122" s="13" t="s">
        <v>61</v>
      </c>
      <c r="F122" s="15" t="s">
        <v>192</v>
      </c>
      <c r="G122" s="15" t="s">
        <v>58</v>
      </c>
      <c r="H122" s="13" t="s">
        <v>59</v>
      </c>
    </row>
    <row r="123" spans="2:8" x14ac:dyDescent="0.2">
      <c r="B123" s="18"/>
      <c r="C123" s="19">
        <v>8300</v>
      </c>
      <c r="D123" s="15" t="s">
        <v>216</v>
      </c>
      <c r="E123" s="13" t="s">
        <v>61</v>
      </c>
      <c r="F123" s="15" t="s">
        <v>192</v>
      </c>
      <c r="G123" s="15" t="s">
        <v>58</v>
      </c>
      <c r="H123" s="13" t="s">
        <v>59</v>
      </c>
    </row>
    <row r="124" spans="2:8" x14ac:dyDescent="0.2">
      <c r="B124" s="18"/>
      <c r="C124" s="19">
        <v>4840</v>
      </c>
      <c r="D124" s="15" t="s">
        <v>217</v>
      </c>
      <c r="E124" s="13" t="s">
        <v>61</v>
      </c>
      <c r="F124" s="15" t="s">
        <v>218</v>
      </c>
      <c r="G124" s="15" t="s">
        <v>58</v>
      </c>
      <c r="H124" s="13" t="s">
        <v>59</v>
      </c>
    </row>
    <row r="125" spans="2:8" x14ac:dyDescent="0.2">
      <c r="B125" s="18"/>
      <c r="C125" s="19">
        <v>11174</v>
      </c>
      <c r="D125" s="15" t="s">
        <v>491</v>
      </c>
      <c r="E125" s="13" t="s">
        <v>61</v>
      </c>
      <c r="F125" s="15" t="s">
        <v>63</v>
      </c>
      <c r="G125" s="15" t="s">
        <v>58</v>
      </c>
      <c r="H125" s="13" t="s">
        <v>59</v>
      </c>
    </row>
    <row r="126" spans="2:8" x14ac:dyDescent="0.2">
      <c r="B126" s="18"/>
      <c r="C126" s="19">
        <v>24961</v>
      </c>
      <c r="D126" s="15" t="s">
        <v>220</v>
      </c>
      <c r="E126" s="13" t="s">
        <v>61</v>
      </c>
      <c r="F126" s="15" t="s">
        <v>221</v>
      </c>
      <c r="G126" s="15" t="s">
        <v>58</v>
      </c>
      <c r="H126" s="13" t="s">
        <v>59</v>
      </c>
    </row>
    <row r="127" spans="2:8" x14ac:dyDescent="0.2">
      <c r="B127" s="18" t="s">
        <v>222</v>
      </c>
      <c r="C127" s="19"/>
      <c r="D127" s="15" t="s">
        <v>223</v>
      </c>
      <c r="E127" s="13" t="s">
        <v>224</v>
      </c>
    </row>
    <row r="128" spans="2:8" x14ac:dyDescent="0.2">
      <c r="B128" s="18"/>
      <c r="C128" s="19">
        <v>29202</v>
      </c>
      <c r="D128" s="15" t="s">
        <v>225</v>
      </c>
      <c r="E128" s="13" t="s">
        <v>61</v>
      </c>
      <c r="F128" s="15" t="s">
        <v>226</v>
      </c>
      <c r="G128" s="15" t="s">
        <v>58</v>
      </c>
      <c r="H128" s="13" t="s">
        <v>59</v>
      </c>
    </row>
    <row r="129" spans="2:8" x14ac:dyDescent="0.2">
      <c r="B129" s="18"/>
      <c r="C129" s="19"/>
      <c r="D129" s="15" t="s">
        <v>227</v>
      </c>
      <c r="E129" s="13" t="s">
        <v>228</v>
      </c>
    </row>
    <row r="130" spans="2:8" x14ac:dyDescent="0.2">
      <c r="B130" s="18"/>
      <c r="C130" s="19"/>
      <c r="D130" s="15" t="s">
        <v>229</v>
      </c>
    </row>
    <row r="131" spans="2:8" x14ac:dyDescent="0.2">
      <c r="B131" s="18" t="s">
        <v>230</v>
      </c>
      <c r="C131" s="19">
        <v>3555</v>
      </c>
      <c r="D131" s="15" t="s">
        <v>231</v>
      </c>
      <c r="E131" s="13" t="s">
        <v>118</v>
      </c>
      <c r="F131" s="15" t="s">
        <v>232</v>
      </c>
      <c r="G131" s="15" t="s">
        <v>58</v>
      </c>
      <c r="H131" s="13" t="s">
        <v>59</v>
      </c>
    </row>
    <row r="132" spans="2:8" x14ac:dyDescent="0.2">
      <c r="B132" s="18"/>
      <c r="C132" s="19"/>
      <c r="D132" s="15" t="s">
        <v>233</v>
      </c>
      <c r="E132" s="13" t="s">
        <v>234</v>
      </c>
    </row>
    <row r="133" spans="2:8" x14ac:dyDescent="0.2">
      <c r="B133" s="18"/>
      <c r="C133" s="19"/>
      <c r="D133" s="15" t="s">
        <v>235</v>
      </c>
    </row>
    <row r="134" spans="2:8" x14ac:dyDescent="0.2">
      <c r="C134" s="19"/>
    </row>
    <row r="135" spans="2:8" x14ac:dyDescent="0.2">
      <c r="B135" s="13" t="s">
        <v>236</v>
      </c>
      <c r="C135" s="19">
        <v>19200</v>
      </c>
      <c r="D135" s="15" t="s">
        <v>237</v>
      </c>
      <c r="E135" s="13" t="s">
        <v>118</v>
      </c>
      <c r="F135" s="15" t="s">
        <v>238</v>
      </c>
      <c r="G135" s="15" t="s">
        <v>58</v>
      </c>
      <c r="H135" s="13" t="s">
        <v>59</v>
      </c>
    </row>
    <row r="136" spans="2:8" x14ac:dyDescent="0.2">
      <c r="C136" s="19">
        <v>5647</v>
      </c>
      <c r="D136" s="15" t="s">
        <v>241</v>
      </c>
      <c r="E136" s="13" t="s">
        <v>118</v>
      </c>
      <c r="F136" s="15" t="s">
        <v>239</v>
      </c>
      <c r="G136" s="15" t="s">
        <v>58</v>
      </c>
      <c r="H136" s="13" t="s">
        <v>59</v>
      </c>
    </row>
    <row r="137" spans="2:8" x14ac:dyDescent="0.2">
      <c r="B137" s="13" t="s">
        <v>242</v>
      </c>
      <c r="C137" s="19">
        <v>120000</v>
      </c>
      <c r="D137" s="15" t="s">
        <v>243</v>
      </c>
      <c r="E137" s="13" t="s">
        <v>118</v>
      </c>
      <c r="F137" s="15" t="s">
        <v>244</v>
      </c>
      <c r="G137" s="15" t="s">
        <v>245</v>
      </c>
      <c r="H137" s="13" t="s">
        <v>59</v>
      </c>
    </row>
    <row r="138" spans="2:8" x14ac:dyDescent="0.2">
      <c r="C138" s="19">
        <v>215573</v>
      </c>
      <c r="D138" s="15" t="s">
        <v>246</v>
      </c>
      <c r="E138" s="13" t="s">
        <v>118</v>
      </c>
      <c r="F138" s="15" t="s">
        <v>247</v>
      </c>
      <c r="G138" s="15" t="s">
        <v>58</v>
      </c>
      <c r="H138" s="15" t="s">
        <v>59</v>
      </c>
    </row>
    <row r="139" spans="2:8" x14ac:dyDescent="0.2">
      <c r="C139" s="19">
        <v>35962</v>
      </c>
      <c r="D139" s="15" t="s">
        <v>248</v>
      </c>
      <c r="E139" s="13" t="s">
        <v>118</v>
      </c>
      <c r="F139" s="15" t="s">
        <v>249</v>
      </c>
      <c r="G139" s="15" t="s">
        <v>58</v>
      </c>
      <c r="H139" s="15" t="s">
        <v>59</v>
      </c>
    </row>
    <row r="140" spans="2:8" x14ac:dyDescent="0.2">
      <c r="C140" s="19">
        <v>2850</v>
      </c>
      <c r="D140" s="15" t="s">
        <v>250</v>
      </c>
      <c r="E140" s="13" t="s">
        <v>118</v>
      </c>
      <c r="F140" s="15" t="s">
        <v>251</v>
      </c>
      <c r="G140" s="15" t="s">
        <v>58</v>
      </c>
      <c r="H140" s="15" t="s">
        <v>59</v>
      </c>
    </row>
    <row r="141" spans="2:8" x14ac:dyDescent="0.2">
      <c r="C141" s="19">
        <v>10068</v>
      </c>
      <c r="D141" s="15" t="s">
        <v>252</v>
      </c>
      <c r="E141" s="13" t="s">
        <v>118</v>
      </c>
      <c r="F141" s="15" t="s">
        <v>253</v>
      </c>
      <c r="G141" s="15" t="s">
        <v>58</v>
      </c>
      <c r="H141" s="15" t="s">
        <v>59</v>
      </c>
    </row>
    <row r="142" spans="2:8" x14ac:dyDescent="0.2">
      <c r="C142" s="19">
        <v>13050</v>
      </c>
      <c r="D142" s="15" t="s">
        <v>254</v>
      </c>
      <c r="E142" s="13" t="s">
        <v>118</v>
      </c>
      <c r="F142" s="15" t="s">
        <v>255</v>
      </c>
      <c r="G142" s="15" t="s">
        <v>58</v>
      </c>
      <c r="H142" s="15" t="s">
        <v>59</v>
      </c>
    </row>
    <row r="143" spans="2:8" x14ac:dyDescent="0.2">
      <c r="C143" s="19">
        <v>16234</v>
      </c>
      <c r="D143" s="15" t="s">
        <v>256</v>
      </c>
      <c r="E143" s="13" t="s">
        <v>118</v>
      </c>
      <c r="F143" s="15" t="s">
        <v>255</v>
      </c>
      <c r="G143" s="15" t="s">
        <v>58</v>
      </c>
      <c r="H143" s="15" t="s">
        <v>59</v>
      </c>
    </row>
    <row r="144" spans="2:8" x14ac:dyDescent="0.2">
      <c r="C144" s="19">
        <v>7638</v>
      </c>
      <c r="D144" s="15" t="s">
        <v>492</v>
      </c>
      <c r="E144" s="13" t="s">
        <v>118</v>
      </c>
      <c r="F144" s="15" t="s">
        <v>255</v>
      </c>
      <c r="G144" s="15" t="s">
        <v>257</v>
      </c>
      <c r="H144" s="15" t="s">
        <v>59</v>
      </c>
    </row>
    <row r="145" spans="2:8" x14ac:dyDescent="0.2">
      <c r="C145" s="19">
        <v>4722</v>
      </c>
      <c r="D145" s="15" t="s">
        <v>258</v>
      </c>
      <c r="E145" s="13" t="s">
        <v>118</v>
      </c>
      <c r="F145" s="15" t="s">
        <v>259</v>
      </c>
      <c r="G145" s="15" t="s">
        <v>58</v>
      </c>
      <c r="H145" s="15" t="s">
        <v>59</v>
      </c>
    </row>
    <row r="146" spans="2:8" x14ac:dyDescent="0.2">
      <c r="B146" s="13" t="s">
        <v>260</v>
      </c>
      <c r="C146" s="19">
        <v>2328</v>
      </c>
      <c r="D146" s="15" t="s">
        <v>261</v>
      </c>
      <c r="E146" s="13" t="s">
        <v>118</v>
      </c>
      <c r="F146" s="15" t="s">
        <v>262</v>
      </c>
      <c r="G146" s="15" t="s">
        <v>58</v>
      </c>
      <c r="H146" s="15" t="s">
        <v>59</v>
      </c>
    </row>
    <row r="147" spans="2:8" x14ac:dyDescent="0.2">
      <c r="C147" s="19"/>
      <c r="D147" s="15" t="s">
        <v>263</v>
      </c>
      <c r="E147" s="13" t="s">
        <v>264</v>
      </c>
    </row>
    <row r="148" spans="2:8" x14ac:dyDescent="0.2">
      <c r="C148" s="19">
        <v>1994</v>
      </c>
      <c r="D148" s="15" t="s">
        <v>265</v>
      </c>
      <c r="E148" s="13" t="s">
        <v>118</v>
      </c>
      <c r="F148" s="15" t="s">
        <v>266</v>
      </c>
      <c r="G148" s="15" t="s">
        <v>58</v>
      </c>
      <c r="H148" s="13" t="s">
        <v>59</v>
      </c>
    </row>
    <row r="149" spans="2:8" x14ac:dyDescent="0.2">
      <c r="C149" s="19">
        <v>44502</v>
      </c>
      <c r="D149" s="15" t="s">
        <v>267</v>
      </c>
      <c r="E149" s="13" t="s">
        <v>118</v>
      </c>
      <c r="F149" s="15" t="s">
        <v>268</v>
      </c>
      <c r="G149" s="15" t="s">
        <v>58</v>
      </c>
      <c r="H149" s="13" t="s">
        <v>59</v>
      </c>
    </row>
    <row r="150" spans="2:8" x14ac:dyDescent="0.2">
      <c r="C150" s="19"/>
      <c r="D150" s="15" t="s">
        <v>270</v>
      </c>
      <c r="E150" s="15" t="s">
        <v>271</v>
      </c>
      <c r="G150" s="15" t="s">
        <v>269</v>
      </c>
    </row>
    <row r="151" spans="2:8" x14ac:dyDescent="0.2">
      <c r="C151" s="19">
        <v>1272</v>
      </c>
      <c r="D151" s="15" t="s">
        <v>272</v>
      </c>
      <c r="E151" s="15"/>
      <c r="F151" s="15" t="s">
        <v>273</v>
      </c>
    </row>
    <row r="152" spans="2:8" x14ac:dyDescent="0.2">
      <c r="C152" s="22"/>
      <c r="D152" s="15" t="s">
        <v>274</v>
      </c>
    </row>
    <row r="153" spans="2:8" x14ac:dyDescent="0.2">
      <c r="B153" s="13" t="s">
        <v>275</v>
      </c>
      <c r="C153" s="22" t="s">
        <v>69</v>
      </c>
      <c r="D153" s="15" t="s">
        <v>276</v>
      </c>
      <c r="E153" s="13" t="s">
        <v>118</v>
      </c>
      <c r="F153" s="15" t="s">
        <v>277</v>
      </c>
      <c r="G153" s="15" t="s">
        <v>58</v>
      </c>
      <c r="H153" s="13" t="s">
        <v>123</v>
      </c>
    </row>
    <row r="154" spans="2:8" x14ac:dyDescent="0.2">
      <c r="C154" s="22" t="s">
        <v>69</v>
      </c>
      <c r="D154" s="15" t="s">
        <v>278</v>
      </c>
      <c r="E154" s="13" t="s">
        <v>118</v>
      </c>
      <c r="F154" s="15" t="s">
        <v>279</v>
      </c>
      <c r="G154" s="15" t="s">
        <v>58</v>
      </c>
      <c r="H154" s="13" t="s">
        <v>123</v>
      </c>
    </row>
    <row r="155" spans="2:8" x14ac:dyDescent="0.2">
      <c r="C155" s="22" t="s">
        <v>69</v>
      </c>
      <c r="D155" s="15" t="s">
        <v>280</v>
      </c>
      <c r="E155" s="13" t="s">
        <v>118</v>
      </c>
      <c r="F155" s="15" t="s">
        <v>279</v>
      </c>
      <c r="G155" s="15" t="s">
        <v>58</v>
      </c>
      <c r="H155" s="13" t="s">
        <v>123</v>
      </c>
    </row>
    <row r="156" spans="2:8" x14ac:dyDescent="0.2">
      <c r="C156" s="22" t="s">
        <v>69</v>
      </c>
      <c r="D156" s="15" t="s">
        <v>281</v>
      </c>
      <c r="E156" s="13" t="s">
        <v>118</v>
      </c>
      <c r="F156" s="15" t="s">
        <v>282</v>
      </c>
      <c r="G156" s="15" t="s">
        <v>58</v>
      </c>
      <c r="H156" s="13" t="s">
        <v>123</v>
      </c>
    </row>
    <row r="157" spans="2:8" x14ac:dyDescent="0.2">
      <c r="C157" s="22" t="s">
        <v>69</v>
      </c>
      <c r="D157" s="15" t="s">
        <v>283</v>
      </c>
      <c r="E157" s="13" t="s">
        <v>118</v>
      </c>
      <c r="F157" s="15" t="s">
        <v>282</v>
      </c>
      <c r="G157" s="15" t="s">
        <v>58</v>
      </c>
      <c r="H157" s="13" t="s">
        <v>123</v>
      </c>
    </row>
    <row r="158" spans="2:8" x14ac:dyDescent="0.2">
      <c r="C158" s="22" t="s">
        <v>69</v>
      </c>
      <c r="D158" s="15" t="s">
        <v>284</v>
      </c>
      <c r="E158" s="13" t="s">
        <v>118</v>
      </c>
      <c r="F158" s="15" t="s">
        <v>282</v>
      </c>
      <c r="G158" s="15" t="s">
        <v>257</v>
      </c>
      <c r="H158" s="13" t="s">
        <v>123</v>
      </c>
    </row>
    <row r="159" spans="2:8" x14ac:dyDescent="0.2">
      <c r="B159" s="13" t="s">
        <v>285</v>
      </c>
      <c r="C159" s="22" t="s">
        <v>69</v>
      </c>
      <c r="D159" s="15" t="s">
        <v>286</v>
      </c>
      <c r="E159" s="13" t="s">
        <v>118</v>
      </c>
      <c r="F159" s="15" t="s">
        <v>282</v>
      </c>
      <c r="G159" s="15" t="s">
        <v>58</v>
      </c>
      <c r="H159" s="13" t="s">
        <v>123</v>
      </c>
    </row>
    <row r="160" spans="2:8" x14ac:dyDescent="0.2">
      <c r="C160" s="22" t="s">
        <v>69</v>
      </c>
      <c r="D160" s="15" t="s">
        <v>287</v>
      </c>
      <c r="E160" s="13" t="s">
        <v>118</v>
      </c>
      <c r="F160" s="15" t="s">
        <v>240</v>
      </c>
      <c r="G160" s="15" t="s">
        <v>58</v>
      </c>
      <c r="H160" s="13" t="s">
        <v>123</v>
      </c>
    </row>
    <row r="161" spans="2:8" x14ac:dyDescent="0.2">
      <c r="B161" s="13" t="s">
        <v>288</v>
      </c>
      <c r="C161" s="22" t="s">
        <v>69</v>
      </c>
      <c r="D161" s="15" t="s">
        <v>289</v>
      </c>
      <c r="E161" s="13" t="s">
        <v>118</v>
      </c>
      <c r="F161" s="15" t="s">
        <v>239</v>
      </c>
      <c r="G161" s="15" t="s">
        <v>58</v>
      </c>
      <c r="H161" s="13" t="s">
        <v>123</v>
      </c>
    </row>
    <row r="162" spans="2:8" x14ac:dyDescent="0.2">
      <c r="C162" s="22" t="s">
        <v>69</v>
      </c>
      <c r="D162" s="15" t="s">
        <v>290</v>
      </c>
      <c r="E162" s="13" t="s">
        <v>118</v>
      </c>
      <c r="F162" s="15" t="s">
        <v>239</v>
      </c>
      <c r="G162" s="15" t="s">
        <v>58</v>
      </c>
      <c r="H162" s="13" t="s">
        <v>123</v>
      </c>
    </row>
    <row r="163" spans="2:8" x14ac:dyDescent="0.2">
      <c r="C163" s="22" t="s">
        <v>69</v>
      </c>
      <c r="D163" s="15" t="s">
        <v>291</v>
      </c>
    </row>
    <row r="164" spans="2:8" x14ac:dyDescent="0.2">
      <c r="C164" s="22" t="s">
        <v>69</v>
      </c>
      <c r="D164" s="15" t="s">
        <v>508</v>
      </c>
      <c r="E164" s="13" t="s">
        <v>118</v>
      </c>
      <c r="F164" s="15" t="s">
        <v>292</v>
      </c>
      <c r="G164" s="15" t="s">
        <v>293</v>
      </c>
      <c r="H164" s="13" t="s">
        <v>123</v>
      </c>
    </row>
    <row r="165" spans="2:8" x14ac:dyDescent="0.2">
      <c r="B165" s="13" t="s">
        <v>294</v>
      </c>
      <c r="C165" s="22" t="s">
        <v>69</v>
      </c>
      <c r="D165" s="15" t="s">
        <v>295</v>
      </c>
      <c r="E165" s="13" t="s">
        <v>118</v>
      </c>
      <c r="F165" s="15" t="s">
        <v>292</v>
      </c>
      <c r="G165" s="15" t="s">
        <v>58</v>
      </c>
      <c r="H165" s="13" t="s">
        <v>123</v>
      </c>
    </row>
    <row r="166" spans="2:8" x14ac:dyDescent="0.2">
      <c r="C166" s="22" t="s">
        <v>69</v>
      </c>
      <c r="D166" s="15" t="s">
        <v>296</v>
      </c>
      <c r="E166" s="13" t="s">
        <v>297</v>
      </c>
      <c r="G166" s="15" t="s">
        <v>58</v>
      </c>
      <c r="H166" s="13" t="s">
        <v>123</v>
      </c>
    </row>
    <row r="167" spans="2:8" x14ac:dyDescent="0.2">
      <c r="B167" s="13" t="s">
        <v>298</v>
      </c>
      <c r="C167" s="22" t="s">
        <v>69</v>
      </c>
      <c r="D167" s="15" t="s">
        <v>299</v>
      </c>
      <c r="E167" s="13" t="s">
        <v>118</v>
      </c>
      <c r="F167" s="15" t="s">
        <v>300</v>
      </c>
      <c r="G167" s="15" t="s">
        <v>58</v>
      </c>
      <c r="H167" s="13" t="s">
        <v>123</v>
      </c>
    </row>
    <row r="168" spans="2:8" x14ac:dyDescent="0.2">
      <c r="C168" s="22" t="s">
        <v>69</v>
      </c>
      <c r="D168" s="15" t="s">
        <v>301</v>
      </c>
      <c r="E168" s="13" t="s">
        <v>118</v>
      </c>
      <c r="F168" s="15" t="s">
        <v>302</v>
      </c>
      <c r="H168" s="13" t="s">
        <v>123</v>
      </c>
    </row>
    <row r="169" spans="2:8" x14ac:dyDescent="0.2">
      <c r="B169" s="13" t="s">
        <v>303</v>
      </c>
      <c r="C169" s="22" t="s">
        <v>69</v>
      </c>
      <c r="D169" s="15" t="s">
        <v>304</v>
      </c>
      <c r="E169" s="13" t="s">
        <v>118</v>
      </c>
      <c r="F169" s="15" t="s">
        <v>239</v>
      </c>
      <c r="G169" s="15" t="s">
        <v>58</v>
      </c>
      <c r="H169" s="13" t="s">
        <v>123</v>
      </c>
    </row>
    <row r="170" spans="2:8" x14ac:dyDescent="0.2">
      <c r="C170" s="22" t="s">
        <v>69</v>
      </c>
      <c r="D170" s="15" t="s">
        <v>305</v>
      </c>
      <c r="E170" s="13" t="s">
        <v>118</v>
      </c>
      <c r="F170" s="15" t="s">
        <v>239</v>
      </c>
      <c r="G170" s="15" t="s">
        <v>58</v>
      </c>
      <c r="H170" s="13" t="s">
        <v>123</v>
      </c>
    </row>
    <row r="171" spans="2:8" x14ac:dyDescent="0.2">
      <c r="C171" s="22" t="s">
        <v>69</v>
      </c>
      <c r="D171" s="15" t="s">
        <v>306</v>
      </c>
      <c r="E171" s="13" t="s">
        <v>118</v>
      </c>
      <c r="F171" s="15" t="s">
        <v>282</v>
      </c>
      <c r="G171" s="15" t="s">
        <v>58</v>
      </c>
      <c r="H171" s="13" t="s">
        <v>123</v>
      </c>
    </row>
    <row r="172" spans="2:8" x14ac:dyDescent="0.2">
      <c r="B172" s="13" t="s">
        <v>307</v>
      </c>
      <c r="C172" s="19"/>
      <c r="D172" s="15" t="s">
        <v>485</v>
      </c>
      <c r="E172" s="13" t="s">
        <v>297</v>
      </c>
      <c r="G172" s="15" t="s">
        <v>309</v>
      </c>
      <c r="H172" s="13" t="s">
        <v>59</v>
      </c>
    </row>
    <row r="173" spans="2:8" x14ac:dyDescent="0.2">
      <c r="C173" s="19">
        <v>3864</v>
      </c>
      <c r="D173" s="15" t="s">
        <v>310</v>
      </c>
      <c r="E173" s="13" t="s">
        <v>118</v>
      </c>
      <c r="F173" s="15" t="s">
        <v>282</v>
      </c>
      <c r="G173" s="15" t="s">
        <v>58</v>
      </c>
      <c r="H173" s="13" t="s">
        <v>59</v>
      </c>
    </row>
    <row r="174" spans="2:8" x14ac:dyDescent="0.2">
      <c r="C174" s="19">
        <v>1089</v>
      </c>
      <c r="D174" s="15" t="s">
        <v>311</v>
      </c>
      <c r="E174" s="13" t="s">
        <v>118</v>
      </c>
      <c r="F174" s="15" t="s">
        <v>282</v>
      </c>
      <c r="G174" s="15" t="s">
        <v>58</v>
      </c>
      <c r="H174" s="13" t="s">
        <v>59</v>
      </c>
    </row>
    <row r="175" spans="2:8" x14ac:dyDescent="0.2">
      <c r="C175" s="19">
        <v>890</v>
      </c>
      <c r="D175" s="15" t="s">
        <v>312</v>
      </c>
      <c r="G175" s="15" t="s">
        <v>308</v>
      </c>
    </row>
    <row r="176" spans="2:8" x14ac:dyDescent="0.2">
      <c r="C176" s="19">
        <v>11123</v>
      </c>
      <c r="D176" s="15" t="s">
        <v>313</v>
      </c>
      <c r="E176" s="13" t="s">
        <v>118</v>
      </c>
      <c r="F176" s="15" t="s">
        <v>314</v>
      </c>
      <c r="G176" s="15" t="s">
        <v>315</v>
      </c>
      <c r="H176" s="13" t="s">
        <v>59</v>
      </c>
    </row>
    <row r="177" spans="2:8" x14ac:dyDescent="0.2">
      <c r="B177" s="13" t="s">
        <v>316</v>
      </c>
      <c r="C177" s="19">
        <v>949</v>
      </c>
      <c r="D177" s="15" t="s">
        <v>317</v>
      </c>
      <c r="E177" s="13" t="s">
        <v>118</v>
      </c>
      <c r="F177" s="15" t="s">
        <v>282</v>
      </c>
      <c r="G177" s="15" t="s">
        <v>318</v>
      </c>
      <c r="H177" s="13" t="s">
        <v>59</v>
      </c>
    </row>
    <row r="178" spans="2:8" x14ac:dyDescent="0.2">
      <c r="C178" s="19">
        <v>1880</v>
      </c>
      <c r="D178" s="15" t="s">
        <v>486</v>
      </c>
      <c r="E178" s="13" t="s">
        <v>118</v>
      </c>
      <c r="F178" s="15" t="s">
        <v>240</v>
      </c>
      <c r="G178" s="15" t="s">
        <v>58</v>
      </c>
      <c r="H178" s="13" t="s">
        <v>59</v>
      </c>
    </row>
    <row r="179" spans="2:8" x14ac:dyDescent="0.2">
      <c r="C179" s="19">
        <v>2880</v>
      </c>
      <c r="D179" s="15" t="s">
        <v>319</v>
      </c>
      <c r="E179" s="13" t="s">
        <v>118</v>
      </c>
      <c r="F179" s="15" t="s">
        <v>240</v>
      </c>
      <c r="G179" s="15" t="s">
        <v>58</v>
      </c>
      <c r="H179" s="13" t="s">
        <v>59</v>
      </c>
    </row>
    <row r="180" spans="2:8" x14ac:dyDescent="0.2">
      <c r="C180" s="19">
        <v>2262</v>
      </c>
      <c r="D180" s="15" t="s">
        <v>320</v>
      </c>
      <c r="E180" s="13" t="s">
        <v>118</v>
      </c>
      <c r="F180" s="15" t="s">
        <v>321</v>
      </c>
      <c r="G180" s="15" t="s">
        <v>58</v>
      </c>
      <c r="H180" s="13" t="s">
        <v>59</v>
      </c>
    </row>
    <row r="181" spans="2:8" x14ac:dyDescent="0.2">
      <c r="C181" s="19">
        <v>40002</v>
      </c>
      <c r="D181" s="15" t="s">
        <v>322</v>
      </c>
      <c r="E181" s="13" t="s">
        <v>118</v>
      </c>
      <c r="F181" s="15" t="s">
        <v>240</v>
      </c>
      <c r="G181" s="15" t="s">
        <v>323</v>
      </c>
      <c r="H181" s="13" t="s">
        <v>59</v>
      </c>
    </row>
    <row r="182" spans="2:8" x14ac:dyDescent="0.2">
      <c r="C182" s="19">
        <v>5675</v>
      </c>
      <c r="D182" s="15" t="s">
        <v>324</v>
      </c>
      <c r="E182" s="13" t="s">
        <v>118</v>
      </c>
      <c r="F182" s="15" t="s">
        <v>325</v>
      </c>
      <c r="G182" s="15" t="s">
        <v>326</v>
      </c>
      <c r="H182" s="15" t="s">
        <v>59</v>
      </c>
    </row>
    <row r="183" spans="2:8" x14ac:dyDescent="0.2">
      <c r="C183" s="19">
        <v>6300</v>
      </c>
      <c r="D183" s="15" t="s">
        <v>327</v>
      </c>
      <c r="E183" s="13" t="s">
        <v>118</v>
      </c>
      <c r="F183" s="15" t="s">
        <v>282</v>
      </c>
      <c r="G183" s="15" t="s">
        <v>58</v>
      </c>
      <c r="H183" s="15" t="s">
        <v>59</v>
      </c>
    </row>
    <row r="184" spans="2:8" x14ac:dyDescent="0.2">
      <c r="C184" s="19">
        <v>2207</v>
      </c>
      <c r="D184" s="15" t="s">
        <v>328</v>
      </c>
      <c r="E184" s="13" t="s">
        <v>329</v>
      </c>
      <c r="F184" s="15" t="s">
        <v>282</v>
      </c>
      <c r="G184" s="15" t="s">
        <v>58</v>
      </c>
      <c r="H184" s="15" t="s">
        <v>59</v>
      </c>
    </row>
    <row r="185" spans="2:8" x14ac:dyDescent="0.2">
      <c r="C185" s="19">
        <v>12396</v>
      </c>
      <c r="D185" s="15" t="s">
        <v>330</v>
      </c>
      <c r="E185" s="13" t="s">
        <v>118</v>
      </c>
      <c r="F185" s="15" t="s">
        <v>282</v>
      </c>
      <c r="G185" s="15" t="s">
        <v>331</v>
      </c>
      <c r="H185" s="15" t="s">
        <v>59</v>
      </c>
    </row>
    <row r="186" spans="2:8" x14ac:dyDescent="0.2">
      <c r="C186" s="19">
        <v>4293</v>
      </c>
      <c r="D186" s="15" t="s">
        <v>332</v>
      </c>
      <c r="E186" s="13" t="s">
        <v>118</v>
      </c>
      <c r="F186" s="15" t="s">
        <v>282</v>
      </c>
      <c r="G186" s="15" t="s">
        <v>333</v>
      </c>
      <c r="H186" s="15" t="s">
        <v>59</v>
      </c>
    </row>
    <row r="187" spans="2:8" x14ac:dyDescent="0.2">
      <c r="C187" s="19">
        <v>17456</v>
      </c>
      <c r="D187" s="15" t="s">
        <v>334</v>
      </c>
      <c r="E187" s="13" t="s">
        <v>118</v>
      </c>
      <c r="F187" s="15" t="s">
        <v>282</v>
      </c>
      <c r="G187" s="15" t="s">
        <v>257</v>
      </c>
      <c r="H187" s="15" t="s">
        <v>59</v>
      </c>
    </row>
    <row r="188" spans="2:8" x14ac:dyDescent="0.2">
      <c r="C188" s="19">
        <v>10290</v>
      </c>
      <c r="D188" s="15" t="s">
        <v>335</v>
      </c>
      <c r="E188" s="13" t="s">
        <v>118</v>
      </c>
      <c r="F188" s="15" t="s">
        <v>282</v>
      </c>
      <c r="G188" s="15" t="s">
        <v>58</v>
      </c>
      <c r="H188" s="15" t="s">
        <v>59</v>
      </c>
    </row>
    <row r="189" spans="2:8" x14ac:dyDescent="0.2">
      <c r="C189" s="19"/>
      <c r="D189" s="15" t="s">
        <v>336</v>
      </c>
    </row>
    <row r="190" spans="2:8" x14ac:dyDescent="0.2">
      <c r="B190" s="13" t="s">
        <v>337</v>
      </c>
      <c r="C190" s="19">
        <v>2757</v>
      </c>
      <c r="D190" s="15" t="s">
        <v>338</v>
      </c>
      <c r="E190" s="13" t="s">
        <v>118</v>
      </c>
      <c r="F190" s="15" t="s">
        <v>325</v>
      </c>
      <c r="G190" s="15" t="s">
        <v>58</v>
      </c>
      <c r="H190" s="15" t="s">
        <v>59</v>
      </c>
    </row>
    <row r="191" spans="2:8" x14ac:dyDescent="0.2">
      <c r="C191" s="19">
        <v>3024</v>
      </c>
      <c r="D191" s="15" t="s">
        <v>339</v>
      </c>
      <c r="E191" s="13" t="s">
        <v>118</v>
      </c>
      <c r="F191" s="15" t="s">
        <v>282</v>
      </c>
      <c r="G191" s="15" t="s">
        <v>58</v>
      </c>
      <c r="H191" s="15" t="s">
        <v>59</v>
      </c>
    </row>
    <row r="192" spans="2:8" x14ac:dyDescent="0.2">
      <c r="B192" s="13" t="s">
        <v>340</v>
      </c>
      <c r="C192" s="19"/>
      <c r="D192" s="15" t="s">
        <v>341</v>
      </c>
      <c r="E192" s="13" t="s">
        <v>297</v>
      </c>
      <c r="G192" s="15" t="s">
        <v>58</v>
      </c>
    </row>
    <row r="193" spans="2:8" x14ac:dyDescent="0.2">
      <c r="B193" s="13" t="s">
        <v>342</v>
      </c>
      <c r="C193" s="19">
        <v>5378</v>
      </c>
      <c r="D193" s="15" t="s">
        <v>343</v>
      </c>
      <c r="E193" s="13" t="s">
        <v>118</v>
      </c>
      <c r="F193" s="15" t="s">
        <v>240</v>
      </c>
      <c r="G193" s="15" t="s">
        <v>58</v>
      </c>
      <c r="H193" s="15" t="s">
        <v>59</v>
      </c>
    </row>
    <row r="194" spans="2:8" x14ac:dyDescent="0.2">
      <c r="C194" s="19">
        <v>69219</v>
      </c>
      <c r="D194" s="15" t="s">
        <v>344</v>
      </c>
      <c r="E194" s="13" t="s">
        <v>118</v>
      </c>
      <c r="F194" s="15" t="s">
        <v>282</v>
      </c>
      <c r="G194" s="15" t="s">
        <v>58</v>
      </c>
      <c r="H194" s="15" t="s">
        <v>59</v>
      </c>
    </row>
    <row r="195" spans="2:8" x14ac:dyDescent="0.2">
      <c r="C195" s="19">
        <v>60000</v>
      </c>
      <c r="D195" s="15" t="s">
        <v>345</v>
      </c>
      <c r="E195" s="13" t="s">
        <v>118</v>
      </c>
      <c r="F195" s="15" t="s">
        <v>282</v>
      </c>
      <c r="G195" s="15" t="s">
        <v>58</v>
      </c>
      <c r="H195" s="15" t="s">
        <v>59</v>
      </c>
    </row>
    <row r="196" spans="2:8" x14ac:dyDescent="0.2">
      <c r="C196" s="19">
        <v>7920</v>
      </c>
      <c r="D196" s="15" t="s">
        <v>346</v>
      </c>
      <c r="E196" s="13" t="s">
        <v>61</v>
      </c>
      <c r="F196" s="15" t="s">
        <v>282</v>
      </c>
      <c r="G196" s="15" t="s">
        <v>58</v>
      </c>
      <c r="H196" s="15" t="s">
        <v>59</v>
      </c>
    </row>
    <row r="197" spans="2:8" x14ac:dyDescent="0.2">
      <c r="C197" s="19"/>
      <c r="D197" s="15" t="s">
        <v>347</v>
      </c>
    </row>
    <row r="198" spans="2:8" x14ac:dyDescent="0.2">
      <c r="B198" s="13" t="s">
        <v>348</v>
      </c>
      <c r="C198" s="19"/>
      <c r="D198" s="15" t="s">
        <v>349</v>
      </c>
      <c r="E198" s="13" t="s">
        <v>350</v>
      </c>
      <c r="G198" s="15" t="s">
        <v>351</v>
      </c>
    </row>
    <row r="199" spans="2:8" x14ac:dyDescent="0.2">
      <c r="C199" s="19">
        <v>5500</v>
      </c>
      <c r="D199" s="15" t="s">
        <v>352</v>
      </c>
      <c r="E199" s="13" t="s">
        <v>118</v>
      </c>
      <c r="F199" s="15" t="s">
        <v>353</v>
      </c>
      <c r="G199" s="15" t="s">
        <v>354</v>
      </c>
      <c r="H199" s="15" t="s">
        <v>59</v>
      </c>
    </row>
    <row r="200" spans="2:8" x14ac:dyDescent="0.2">
      <c r="C200" s="19">
        <v>2316</v>
      </c>
      <c r="D200" s="15" t="s">
        <v>487</v>
      </c>
      <c r="E200" s="13" t="s">
        <v>118</v>
      </c>
      <c r="F200" s="15" t="s">
        <v>240</v>
      </c>
      <c r="G200" s="15" t="s">
        <v>58</v>
      </c>
      <c r="H200" s="15" t="s">
        <v>59</v>
      </c>
    </row>
    <row r="201" spans="2:8" x14ac:dyDescent="0.2">
      <c r="C201" s="19">
        <v>3000</v>
      </c>
      <c r="D201" s="15" t="s">
        <v>355</v>
      </c>
      <c r="E201" s="13" t="s">
        <v>118</v>
      </c>
      <c r="F201" s="15" t="s">
        <v>240</v>
      </c>
      <c r="G201" s="15" t="s">
        <v>58</v>
      </c>
      <c r="H201" s="15" t="s">
        <v>59</v>
      </c>
    </row>
    <row r="202" spans="2:8" x14ac:dyDescent="0.2">
      <c r="C202" s="19">
        <v>3598</v>
      </c>
      <c r="D202" s="15" t="s">
        <v>509</v>
      </c>
      <c r="E202" s="13" t="s">
        <v>118</v>
      </c>
      <c r="F202" s="15" t="s">
        <v>356</v>
      </c>
      <c r="G202" s="15" t="s">
        <v>58</v>
      </c>
      <c r="H202" s="15" t="s">
        <v>59</v>
      </c>
    </row>
    <row r="203" spans="2:8" x14ac:dyDescent="0.2">
      <c r="C203" s="19"/>
      <c r="D203" s="15" t="s">
        <v>357</v>
      </c>
      <c r="E203" s="13" t="s">
        <v>297</v>
      </c>
    </row>
    <row r="204" spans="2:8" x14ac:dyDescent="0.2">
      <c r="C204" s="19">
        <v>3980</v>
      </c>
      <c r="D204" s="15" t="s">
        <v>358</v>
      </c>
      <c r="E204" s="13" t="s">
        <v>118</v>
      </c>
      <c r="F204" s="15" t="s">
        <v>359</v>
      </c>
      <c r="G204" s="15" t="s">
        <v>58</v>
      </c>
      <c r="H204" s="13" t="s">
        <v>59</v>
      </c>
    </row>
    <row r="205" spans="2:8" x14ac:dyDescent="0.2">
      <c r="B205" s="13" t="s">
        <v>360</v>
      </c>
      <c r="C205" s="19"/>
      <c r="D205" s="15" t="s">
        <v>361</v>
      </c>
    </row>
    <row r="206" spans="2:8" x14ac:dyDescent="0.2">
      <c r="C206" s="19"/>
      <c r="D206" s="15" t="s">
        <v>362</v>
      </c>
    </row>
    <row r="207" spans="2:8" x14ac:dyDescent="0.2">
      <c r="C207" s="19">
        <v>1966</v>
      </c>
      <c r="D207" s="15" t="s">
        <v>488</v>
      </c>
      <c r="E207" s="13" t="s">
        <v>118</v>
      </c>
      <c r="F207" s="15" t="s">
        <v>363</v>
      </c>
      <c r="G207" s="15" t="s">
        <v>58</v>
      </c>
      <c r="H207" s="13" t="s">
        <v>59</v>
      </c>
    </row>
    <row r="208" spans="2:8" x14ac:dyDescent="0.2">
      <c r="C208" s="19"/>
      <c r="D208" s="15" t="s">
        <v>364</v>
      </c>
      <c r="E208" s="13" t="s">
        <v>365</v>
      </c>
      <c r="G208" s="15" t="s">
        <v>58</v>
      </c>
    </row>
    <row r="209" spans="2:8" x14ac:dyDescent="0.2">
      <c r="C209" s="19">
        <v>5820</v>
      </c>
      <c r="D209" s="15" t="s">
        <v>366</v>
      </c>
      <c r="E209" s="13" t="s">
        <v>118</v>
      </c>
      <c r="F209" s="15" t="s">
        <v>325</v>
      </c>
      <c r="G209" s="15" t="s">
        <v>58</v>
      </c>
      <c r="H209" s="13" t="s">
        <v>59</v>
      </c>
    </row>
    <row r="210" spans="2:8" x14ac:dyDescent="0.2">
      <c r="C210" s="19"/>
      <c r="D210" s="15" t="s">
        <v>367</v>
      </c>
      <c r="E210" s="13" t="s">
        <v>297</v>
      </c>
      <c r="G210" s="15" t="s">
        <v>368</v>
      </c>
    </row>
    <row r="211" spans="2:8" x14ac:dyDescent="0.2">
      <c r="C211" s="19">
        <v>2500</v>
      </c>
      <c r="D211" s="15" t="s">
        <v>369</v>
      </c>
      <c r="E211" s="13" t="s">
        <v>118</v>
      </c>
      <c r="F211" s="15" t="s">
        <v>240</v>
      </c>
      <c r="G211" s="15" t="s">
        <v>58</v>
      </c>
      <c r="H211" s="13" t="s">
        <v>59</v>
      </c>
    </row>
    <row r="212" spans="2:8" x14ac:dyDescent="0.2">
      <c r="B212" s="13" t="s">
        <v>370</v>
      </c>
      <c r="C212" s="19"/>
      <c r="D212" s="15" t="s">
        <v>371</v>
      </c>
    </row>
    <row r="213" spans="2:8" x14ac:dyDescent="0.2">
      <c r="C213" s="19"/>
      <c r="D213" s="15" t="s">
        <v>627</v>
      </c>
    </row>
    <row r="214" spans="2:8" x14ac:dyDescent="0.2">
      <c r="B214" s="13" t="s">
        <v>372</v>
      </c>
      <c r="C214" s="19">
        <v>866000</v>
      </c>
      <c r="D214" s="15" t="s">
        <v>373</v>
      </c>
      <c r="E214" s="13" t="s">
        <v>118</v>
      </c>
      <c r="F214" s="15" t="s">
        <v>374</v>
      </c>
      <c r="G214" s="15" t="s">
        <v>58</v>
      </c>
      <c r="H214" s="15" t="s">
        <v>59</v>
      </c>
    </row>
    <row r="215" spans="2:8" x14ac:dyDescent="0.2">
      <c r="C215" s="19"/>
      <c r="D215" s="15" t="s">
        <v>375</v>
      </c>
      <c r="E215" s="13" t="s">
        <v>365</v>
      </c>
    </row>
    <row r="216" spans="2:8" x14ac:dyDescent="0.2">
      <c r="C216" s="19">
        <v>1994</v>
      </c>
      <c r="D216" s="15" t="s">
        <v>376</v>
      </c>
      <c r="E216" s="13" t="s">
        <v>118</v>
      </c>
      <c r="F216" s="15" t="s">
        <v>377</v>
      </c>
      <c r="G216" s="15" t="s">
        <v>58</v>
      </c>
      <c r="H216" s="13" t="s">
        <v>59</v>
      </c>
    </row>
    <row r="217" spans="2:8" x14ac:dyDescent="0.2">
      <c r="B217" s="13" t="s">
        <v>378</v>
      </c>
      <c r="C217" s="19">
        <v>312</v>
      </c>
      <c r="D217" s="15" t="s">
        <v>379</v>
      </c>
      <c r="E217" s="13" t="s">
        <v>118</v>
      </c>
      <c r="F217" s="15" t="s">
        <v>380</v>
      </c>
      <c r="G217" s="15" t="s">
        <v>58</v>
      </c>
      <c r="H217" s="13" t="s">
        <v>59</v>
      </c>
    </row>
    <row r="218" spans="2:8" x14ac:dyDescent="0.2">
      <c r="C218" s="19"/>
      <c r="D218" s="15" t="s">
        <v>381</v>
      </c>
      <c r="E218" s="13" t="s">
        <v>365</v>
      </c>
    </row>
    <row r="219" spans="2:8" x14ac:dyDescent="0.2">
      <c r="C219" s="19">
        <v>3377</v>
      </c>
      <c r="D219" s="15" t="s">
        <v>489</v>
      </c>
      <c r="E219" s="13" t="s">
        <v>118</v>
      </c>
      <c r="F219" s="15" t="s">
        <v>628</v>
      </c>
      <c r="G219" s="15" t="s">
        <v>58</v>
      </c>
      <c r="H219" s="13" t="s">
        <v>59</v>
      </c>
    </row>
    <row r="220" spans="2:8" x14ac:dyDescent="0.2">
      <c r="C220" s="19">
        <v>8567</v>
      </c>
      <c r="D220" s="15" t="s">
        <v>382</v>
      </c>
      <c r="E220" s="13" t="s">
        <v>118</v>
      </c>
      <c r="F220" s="15" t="s">
        <v>383</v>
      </c>
      <c r="G220" s="15" t="s">
        <v>58</v>
      </c>
      <c r="H220" s="13" t="s">
        <v>59</v>
      </c>
    </row>
    <row r="221" spans="2:8" x14ac:dyDescent="0.2">
      <c r="B221" s="13" t="s">
        <v>384</v>
      </c>
      <c r="C221" s="19">
        <v>9910</v>
      </c>
      <c r="D221" s="15" t="s">
        <v>385</v>
      </c>
      <c r="E221" s="13" t="s">
        <v>61</v>
      </c>
      <c r="F221" s="15" t="s">
        <v>240</v>
      </c>
      <c r="G221" s="15" t="s">
        <v>386</v>
      </c>
      <c r="H221" s="13" t="s">
        <v>59</v>
      </c>
    </row>
    <row r="222" spans="2:8" x14ac:dyDescent="0.2">
      <c r="C222" s="19"/>
      <c r="D222" s="15" t="s">
        <v>387</v>
      </c>
      <c r="E222" s="13" t="s">
        <v>388</v>
      </c>
    </row>
    <row r="223" spans="2:8" x14ac:dyDescent="0.2">
      <c r="C223" s="19">
        <v>2709</v>
      </c>
      <c r="D223" s="15" t="s">
        <v>389</v>
      </c>
      <c r="E223" s="13" t="s">
        <v>118</v>
      </c>
      <c r="F223" s="15" t="s">
        <v>240</v>
      </c>
      <c r="G223" s="15" t="s">
        <v>390</v>
      </c>
      <c r="H223" s="13" t="s">
        <v>59</v>
      </c>
    </row>
    <row r="224" spans="2:8" x14ac:dyDescent="0.2">
      <c r="C224" s="19">
        <v>301</v>
      </c>
      <c r="D224" s="15" t="s">
        <v>391</v>
      </c>
      <c r="E224" s="13" t="s">
        <v>118</v>
      </c>
      <c r="F224" s="15" t="s">
        <v>240</v>
      </c>
      <c r="G224" s="15" t="s">
        <v>58</v>
      </c>
      <c r="H224" s="15" t="s">
        <v>59</v>
      </c>
    </row>
    <row r="225" spans="2:8" x14ac:dyDescent="0.2">
      <c r="C225" s="19">
        <v>5986</v>
      </c>
      <c r="D225" s="15" t="s">
        <v>392</v>
      </c>
      <c r="E225" s="13" t="s">
        <v>118</v>
      </c>
      <c r="F225" s="15" t="s">
        <v>393</v>
      </c>
      <c r="G225" s="15" t="s">
        <v>394</v>
      </c>
      <c r="H225" s="15" t="s">
        <v>59</v>
      </c>
    </row>
    <row r="226" spans="2:8" x14ac:dyDescent="0.2">
      <c r="B226" s="13" t="s">
        <v>395</v>
      </c>
      <c r="C226" s="19">
        <v>2881</v>
      </c>
      <c r="D226" s="15" t="s">
        <v>396</v>
      </c>
      <c r="E226" s="13" t="s">
        <v>118</v>
      </c>
      <c r="F226" s="15" t="s">
        <v>240</v>
      </c>
      <c r="G226" s="15" t="s">
        <v>269</v>
      </c>
      <c r="H226" s="15" t="s">
        <v>59</v>
      </c>
    </row>
    <row r="227" spans="2:8" x14ac:dyDescent="0.2">
      <c r="C227" s="19">
        <v>2988</v>
      </c>
      <c r="D227" s="15" t="s">
        <v>397</v>
      </c>
      <c r="E227" s="13" t="s">
        <v>118</v>
      </c>
      <c r="F227" s="15" t="s">
        <v>240</v>
      </c>
      <c r="G227" s="15" t="s">
        <v>398</v>
      </c>
      <c r="H227" s="15" t="s">
        <v>59</v>
      </c>
    </row>
    <row r="228" spans="2:8" x14ac:dyDescent="0.2">
      <c r="B228" s="13" t="s">
        <v>510</v>
      </c>
      <c r="C228" s="14">
        <v>7009</v>
      </c>
      <c r="D228" s="15" t="s">
        <v>511</v>
      </c>
      <c r="E228" s="13" t="s">
        <v>61</v>
      </c>
      <c r="F228" s="15" t="s">
        <v>512</v>
      </c>
      <c r="G228" s="15" t="s">
        <v>58</v>
      </c>
      <c r="H228" s="13" t="s">
        <v>59</v>
      </c>
    </row>
    <row r="229" spans="2:8" x14ac:dyDescent="0.2">
      <c r="C229" s="14">
        <v>9142</v>
      </c>
      <c r="D229" s="15" t="s">
        <v>513</v>
      </c>
      <c r="E229" s="13" t="s">
        <v>61</v>
      </c>
      <c r="F229" s="15" t="s">
        <v>514</v>
      </c>
      <c r="G229" s="15" t="s">
        <v>58</v>
      </c>
      <c r="H229" s="13" t="s">
        <v>59</v>
      </c>
    </row>
    <row r="230" spans="2:8" x14ac:dyDescent="0.2">
      <c r="C230" s="14">
        <v>3000</v>
      </c>
      <c r="D230" s="15" t="s">
        <v>515</v>
      </c>
      <c r="E230" s="13" t="s">
        <v>61</v>
      </c>
      <c r="F230" s="15" t="s">
        <v>516</v>
      </c>
      <c r="G230" s="15" t="s">
        <v>58</v>
      </c>
      <c r="H230" s="13" t="s">
        <v>59</v>
      </c>
    </row>
    <row r="231" spans="2:8" x14ac:dyDescent="0.2">
      <c r="C231" s="17">
        <v>949</v>
      </c>
      <c r="D231" s="15" t="s">
        <v>517</v>
      </c>
      <c r="E231" s="13" t="s">
        <v>81</v>
      </c>
      <c r="F231" s="13"/>
      <c r="H231" s="13" t="s">
        <v>518</v>
      </c>
    </row>
    <row r="232" spans="2:8" ht="17.25" customHeight="1" x14ac:dyDescent="0.2">
      <c r="C232" s="14">
        <v>3190</v>
      </c>
      <c r="D232" s="15" t="s">
        <v>519</v>
      </c>
      <c r="E232" s="13" t="s">
        <v>61</v>
      </c>
      <c r="F232" s="16" t="s">
        <v>520</v>
      </c>
      <c r="G232" s="15" t="s">
        <v>58</v>
      </c>
      <c r="H232" s="13" t="s">
        <v>59</v>
      </c>
    </row>
    <row r="233" spans="2:8" x14ac:dyDescent="0.2">
      <c r="B233" s="23">
        <v>43510</v>
      </c>
      <c r="D233" s="15" t="s">
        <v>460</v>
      </c>
      <c r="F233" s="13"/>
    </row>
    <row r="234" spans="2:8" x14ac:dyDescent="0.2">
      <c r="D234" s="15" t="s">
        <v>461</v>
      </c>
      <c r="F234" s="13"/>
    </row>
    <row r="235" spans="2:8" x14ac:dyDescent="0.2">
      <c r="D235" s="15" t="s">
        <v>462</v>
      </c>
      <c r="E235" s="15" t="s">
        <v>463</v>
      </c>
      <c r="F235" s="13"/>
    </row>
    <row r="236" spans="2:8" x14ac:dyDescent="0.2">
      <c r="D236" s="15" t="s">
        <v>464</v>
      </c>
      <c r="E236" s="15" t="s">
        <v>463</v>
      </c>
      <c r="F236" s="13"/>
    </row>
    <row r="237" spans="2:8" x14ac:dyDescent="0.2">
      <c r="C237" s="17">
        <v>960</v>
      </c>
      <c r="D237" s="15" t="s">
        <v>609</v>
      </c>
      <c r="E237" s="15" t="s">
        <v>61</v>
      </c>
      <c r="F237" s="15" t="s">
        <v>465</v>
      </c>
      <c r="H237" s="13" t="s">
        <v>59</v>
      </c>
    </row>
    <row r="238" spans="2:8" x14ac:dyDescent="0.2">
      <c r="D238" s="15" t="s">
        <v>610</v>
      </c>
      <c r="E238" s="15" t="s">
        <v>61</v>
      </c>
      <c r="H238" s="15"/>
    </row>
    <row r="239" spans="2:8" x14ac:dyDescent="0.2">
      <c r="C239" s="14">
        <v>3880773</v>
      </c>
      <c r="D239" s="15" t="s">
        <v>466</v>
      </c>
      <c r="E239" s="15"/>
      <c r="H239" s="15" t="s">
        <v>59</v>
      </c>
    </row>
    <row r="240" spans="2:8" x14ac:dyDescent="0.2">
      <c r="C240" s="14">
        <v>508000</v>
      </c>
      <c r="D240" s="15" t="s">
        <v>611</v>
      </c>
      <c r="E240" s="15"/>
      <c r="H240" s="15" t="s">
        <v>59</v>
      </c>
    </row>
    <row r="241" spans="2:8" x14ac:dyDescent="0.2">
      <c r="C241" s="14">
        <v>515000</v>
      </c>
      <c r="D241" s="15" t="s">
        <v>467</v>
      </c>
      <c r="E241" s="15"/>
      <c r="H241" s="15" t="s">
        <v>59</v>
      </c>
    </row>
    <row r="242" spans="2:8" x14ac:dyDescent="0.2">
      <c r="C242" s="14">
        <v>86400</v>
      </c>
      <c r="D242" s="15" t="s">
        <v>468</v>
      </c>
      <c r="E242" s="15"/>
      <c r="H242" s="15" t="s">
        <v>59</v>
      </c>
    </row>
    <row r="243" spans="2:8" x14ac:dyDescent="0.2">
      <c r="C243" s="14">
        <v>1937555</v>
      </c>
      <c r="D243" s="15" t="s">
        <v>469</v>
      </c>
      <c r="E243" s="15"/>
      <c r="H243" s="15" t="s">
        <v>470</v>
      </c>
    </row>
    <row r="244" spans="2:8" x14ac:dyDescent="0.2">
      <c r="C244" s="14">
        <v>103000</v>
      </c>
      <c r="D244" s="15" t="s">
        <v>471</v>
      </c>
      <c r="E244" s="15"/>
      <c r="H244" s="15" t="s">
        <v>470</v>
      </c>
    </row>
    <row r="245" spans="2:8" x14ac:dyDescent="0.2">
      <c r="C245" s="14">
        <v>144640</v>
      </c>
      <c r="D245" s="15" t="s">
        <v>472</v>
      </c>
      <c r="E245" s="15"/>
      <c r="H245" s="15" t="s">
        <v>470</v>
      </c>
    </row>
    <row r="246" spans="2:8" x14ac:dyDescent="0.2">
      <c r="C246" s="14">
        <v>76059</v>
      </c>
      <c r="D246" s="15" t="s">
        <v>473</v>
      </c>
      <c r="E246" s="15"/>
      <c r="H246" s="15" t="s">
        <v>470</v>
      </c>
    </row>
    <row r="247" spans="2:8" x14ac:dyDescent="0.2">
      <c r="C247" s="14">
        <v>22640</v>
      </c>
      <c r="D247" s="15" t="s">
        <v>474</v>
      </c>
      <c r="E247" s="15"/>
      <c r="H247" s="15" t="s">
        <v>470</v>
      </c>
    </row>
    <row r="248" spans="2:8" x14ac:dyDescent="0.2">
      <c r="C248" s="14">
        <v>131072</v>
      </c>
      <c r="D248" s="15" t="s">
        <v>475</v>
      </c>
      <c r="E248" s="15"/>
      <c r="H248" s="15" t="s">
        <v>59</v>
      </c>
    </row>
    <row r="249" spans="2:8" x14ac:dyDescent="0.2">
      <c r="C249" s="14">
        <v>34638</v>
      </c>
      <c r="D249" s="15" t="s">
        <v>476</v>
      </c>
      <c r="E249" s="15"/>
      <c r="H249" s="15" t="s">
        <v>59</v>
      </c>
    </row>
    <row r="250" spans="2:8" x14ac:dyDescent="0.2">
      <c r="C250" s="14">
        <v>60000</v>
      </c>
      <c r="D250" s="15" t="s">
        <v>477</v>
      </c>
      <c r="E250" s="15"/>
      <c r="H250" s="15" t="s">
        <v>59</v>
      </c>
    </row>
    <row r="251" spans="2:8" x14ac:dyDescent="0.2">
      <c r="C251" s="14">
        <v>21000</v>
      </c>
      <c r="D251" s="15" t="s">
        <v>478</v>
      </c>
      <c r="E251" s="15"/>
      <c r="H251" s="15" t="s">
        <v>59</v>
      </c>
    </row>
    <row r="252" spans="2:8" x14ac:dyDescent="0.2">
      <c r="B252" s="13" t="s">
        <v>521</v>
      </c>
      <c r="C252" s="14">
        <v>15000</v>
      </c>
      <c r="D252" s="15" t="s">
        <v>522</v>
      </c>
      <c r="E252" s="15" t="s">
        <v>61</v>
      </c>
      <c r="F252" s="15" t="s">
        <v>523</v>
      </c>
      <c r="G252" s="15" t="s">
        <v>58</v>
      </c>
      <c r="H252" s="15" t="s">
        <v>59</v>
      </c>
    </row>
    <row r="253" spans="2:8" ht="15" customHeight="1" x14ac:dyDescent="0.2">
      <c r="C253" s="14">
        <v>5696</v>
      </c>
      <c r="D253" s="15" t="s">
        <v>612</v>
      </c>
      <c r="E253" s="15" t="s">
        <v>61</v>
      </c>
      <c r="F253" s="15" t="s">
        <v>524</v>
      </c>
      <c r="G253" s="15" t="s">
        <v>58</v>
      </c>
      <c r="H253" s="16" t="s">
        <v>59</v>
      </c>
    </row>
    <row r="254" spans="2:8" x14ac:dyDescent="0.2">
      <c r="C254" s="14">
        <v>2741</v>
      </c>
      <c r="D254" s="15" t="s">
        <v>525</v>
      </c>
      <c r="E254" s="15" t="s">
        <v>61</v>
      </c>
      <c r="F254" s="15" t="s">
        <v>526</v>
      </c>
      <c r="G254" s="15" t="s">
        <v>58</v>
      </c>
      <c r="H254" s="13" t="s">
        <v>59</v>
      </c>
    </row>
    <row r="255" spans="2:8" x14ac:dyDescent="0.2">
      <c r="C255" s="17">
        <v>825</v>
      </c>
      <c r="D255" s="15" t="s">
        <v>527</v>
      </c>
      <c r="E255" s="15" t="s">
        <v>61</v>
      </c>
      <c r="F255" s="15" t="s">
        <v>528</v>
      </c>
      <c r="G255" s="15" t="s">
        <v>58</v>
      </c>
      <c r="H255" s="15" t="s">
        <v>59</v>
      </c>
    </row>
    <row r="256" spans="2:8" x14ac:dyDescent="0.2">
      <c r="C256" s="14">
        <v>9893</v>
      </c>
      <c r="D256" s="15" t="s">
        <v>529</v>
      </c>
      <c r="E256" s="15" t="s">
        <v>61</v>
      </c>
      <c r="F256" s="15" t="s">
        <v>530</v>
      </c>
      <c r="G256" s="15" t="s">
        <v>58</v>
      </c>
      <c r="H256" s="15" t="s">
        <v>59</v>
      </c>
    </row>
    <row r="257" spans="2:8" x14ac:dyDescent="0.2">
      <c r="C257" s="14">
        <v>20316</v>
      </c>
      <c r="D257" s="15" t="s">
        <v>531</v>
      </c>
      <c r="E257" s="15" t="s">
        <v>61</v>
      </c>
      <c r="F257" s="13" t="s">
        <v>532</v>
      </c>
      <c r="G257" s="15" t="s">
        <v>58</v>
      </c>
      <c r="H257" s="15" t="s">
        <v>59</v>
      </c>
    </row>
    <row r="258" spans="2:8" ht="19.5" customHeight="1" x14ac:dyDescent="0.2">
      <c r="C258" s="14">
        <v>6360</v>
      </c>
      <c r="D258" s="15" t="s">
        <v>533</v>
      </c>
      <c r="E258" s="15" t="s">
        <v>61</v>
      </c>
      <c r="F258" s="15" t="s">
        <v>534</v>
      </c>
      <c r="G258" s="15" t="s">
        <v>58</v>
      </c>
      <c r="H258" s="15" t="s">
        <v>59</v>
      </c>
    </row>
    <row r="259" spans="2:8" x14ac:dyDescent="0.2">
      <c r="C259" s="17">
        <v>732</v>
      </c>
      <c r="D259" s="15" t="s">
        <v>535</v>
      </c>
      <c r="E259" s="15" t="s">
        <v>61</v>
      </c>
      <c r="F259" s="13" t="s">
        <v>536</v>
      </c>
      <c r="G259" s="15" t="s">
        <v>58</v>
      </c>
      <c r="H259" s="15" t="s">
        <v>59</v>
      </c>
    </row>
    <row r="260" spans="2:8" x14ac:dyDescent="0.2">
      <c r="C260" s="14">
        <v>9492</v>
      </c>
      <c r="D260" s="15" t="s">
        <v>537</v>
      </c>
      <c r="E260" s="15" t="s">
        <v>61</v>
      </c>
      <c r="F260" s="15" t="s">
        <v>538</v>
      </c>
      <c r="G260" s="15" t="s">
        <v>58</v>
      </c>
      <c r="H260" s="15" t="s">
        <v>59</v>
      </c>
    </row>
    <row r="261" spans="2:8" x14ac:dyDescent="0.2">
      <c r="C261" s="14">
        <v>9500</v>
      </c>
      <c r="D261" s="15" t="s">
        <v>539</v>
      </c>
      <c r="E261" s="15" t="s">
        <v>61</v>
      </c>
      <c r="F261" s="15" t="s">
        <v>540</v>
      </c>
      <c r="G261" s="15" t="s">
        <v>58</v>
      </c>
      <c r="H261" s="15" t="s">
        <v>59</v>
      </c>
    </row>
    <row r="262" spans="2:8" x14ac:dyDescent="0.2">
      <c r="C262" s="14">
        <v>12000</v>
      </c>
      <c r="D262" s="15" t="s">
        <v>541</v>
      </c>
      <c r="E262" s="15" t="s">
        <v>61</v>
      </c>
      <c r="F262" s="15" t="s">
        <v>409</v>
      </c>
      <c r="G262" s="15" t="s">
        <v>58</v>
      </c>
      <c r="H262" s="15" t="s">
        <v>59</v>
      </c>
    </row>
    <row r="263" spans="2:8" x14ac:dyDescent="0.2">
      <c r="C263" s="14">
        <v>12500</v>
      </c>
      <c r="D263" s="15" t="s">
        <v>613</v>
      </c>
      <c r="E263" s="15" t="s">
        <v>61</v>
      </c>
      <c r="F263" s="15" t="s">
        <v>409</v>
      </c>
      <c r="G263" s="15" t="s">
        <v>58</v>
      </c>
      <c r="H263" s="15" t="s">
        <v>59</v>
      </c>
    </row>
    <row r="264" spans="2:8" ht="19.5" customHeight="1" x14ac:dyDescent="0.2">
      <c r="B264" s="13" t="s">
        <v>542</v>
      </c>
      <c r="C264" s="14">
        <v>29426</v>
      </c>
      <c r="D264" s="15" t="s">
        <v>543</v>
      </c>
      <c r="E264" s="15" t="s">
        <v>61</v>
      </c>
      <c r="F264" s="15" t="s">
        <v>544</v>
      </c>
      <c r="G264" s="15" t="s">
        <v>58</v>
      </c>
      <c r="H264" s="15" t="s">
        <v>59</v>
      </c>
    </row>
    <row r="265" spans="2:8" x14ac:dyDescent="0.2">
      <c r="C265" s="14">
        <v>13613</v>
      </c>
      <c r="D265" s="15" t="s">
        <v>545</v>
      </c>
      <c r="E265" s="15" t="s">
        <v>61</v>
      </c>
      <c r="F265" s="13" t="s">
        <v>546</v>
      </c>
      <c r="G265" s="15" t="s">
        <v>58</v>
      </c>
      <c r="H265" s="15" t="s">
        <v>59</v>
      </c>
    </row>
    <row r="266" spans="2:8" x14ac:dyDescent="0.2">
      <c r="C266" s="14">
        <v>3437</v>
      </c>
      <c r="D266" s="15" t="s">
        <v>547</v>
      </c>
      <c r="E266" s="15" t="s">
        <v>61</v>
      </c>
      <c r="F266" s="13" t="s">
        <v>548</v>
      </c>
      <c r="G266" s="15" t="s">
        <v>58</v>
      </c>
      <c r="H266" s="15" t="s">
        <v>59</v>
      </c>
    </row>
    <row r="267" spans="2:8" x14ac:dyDescent="0.2">
      <c r="C267" s="17">
        <v>950</v>
      </c>
      <c r="D267" s="15" t="s">
        <v>549</v>
      </c>
      <c r="E267" s="15" t="s">
        <v>61</v>
      </c>
      <c r="F267" s="13" t="s">
        <v>550</v>
      </c>
      <c r="G267" s="15" t="s">
        <v>58</v>
      </c>
      <c r="H267" s="15" t="s">
        <v>59</v>
      </c>
    </row>
    <row r="268" spans="2:8" x14ac:dyDescent="0.2">
      <c r="C268" s="17">
        <v>400</v>
      </c>
      <c r="D268" s="15" t="s">
        <v>551</v>
      </c>
      <c r="E268" s="15" t="s">
        <v>61</v>
      </c>
      <c r="F268" s="13" t="s">
        <v>552</v>
      </c>
      <c r="G268" s="15" t="s">
        <v>257</v>
      </c>
      <c r="H268" s="15" t="s">
        <v>59</v>
      </c>
    </row>
    <row r="269" spans="2:8" x14ac:dyDescent="0.2">
      <c r="C269" s="14">
        <v>9399</v>
      </c>
      <c r="D269" s="15" t="s">
        <v>553</v>
      </c>
      <c r="E269" s="15" t="s">
        <v>61</v>
      </c>
      <c r="F269" s="15" t="s">
        <v>554</v>
      </c>
      <c r="G269" s="15" t="s">
        <v>58</v>
      </c>
      <c r="H269" s="15" t="s">
        <v>59</v>
      </c>
    </row>
    <row r="270" spans="2:8" x14ac:dyDescent="0.2">
      <c r="C270" s="14">
        <v>5481</v>
      </c>
      <c r="D270" s="15" t="s">
        <v>555</v>
      </c>
      <c r="E270" s="15" t="s">
        <v>61</v>
      </c>
      <c r="F270" s="15" t="s">
        <v>556</v>
      </c>
      <c r="G270" s="15" t="s">
        <v>58</v>
      </c>
      <c r="H270" s="15" t="s">
        <v>59</v>
      </c>
    </row>
    <row r="271" spans="2:8" x14ac:dyDescent="0.2">
      <c r="C271" s="17" t="s">
        <v>557</v>
      </c>
      <c r="D271" s="15" t="s">
        <v>558</v>
      </c>
      <c r="E271" s="15" t="s">
        <v>61</v>
      </c>
      <c r="F271" s="13" t="s">
        <v>559</v>
      </c>
      <c r="G271" s="15" t="s">
        <v>58</v>
      </c>
      <c r="H271" s="15" t="s">
        <v>59</v>
      </c>
    </row>
    <row r="272" spans="2:8" x14ac:dyDescent="0.2">
      <c r="C272" s="14">
        <v>7530</v>
      </c>
      <c r="D272" s="15" t="s">
        <v>560</v>
      </c>
      <c r="E272" s="15" t="s">
        <v>61</v>
      </c>
      <c r="F272" s="13" t="s">
        <v>561</v>
      </c>
      <c r="G272" s="15" t="s">
        <v>58</v>
      </c>
      <c r="H272" s="15" t="s">
        <v>59</v>
      </c>
    </row>
    <row r="273" spans="2:9" x14ac:dyDescent="0.2">
      <c r="E273" s="15"/>
      <c r="F273" s="13"/>
    </row>
    <row r="274" spans="2:9" x14ac:dyDescent="0.2">
      <c r="B274" s="13" t="s">
        <v>562</v>
      </c>
      <c r="D274" s="15" t="s">
        <v>614</v>
      </c>
      <c r="E274" s="15" t="s">
        <v>563</v>
      </c>
      <c r="F274" s="13"/>
      <c r="I274" s="15" t="s">
        <v>564</v>
      </c>
    </row>
    <row r="275" spans="2:9" x14ac:dyDescent="0.2">
      <c r="C275" s="14">
        <v>1380</v>
      </c>
      <c r="D275" s="15" t="s">
        <v>615</v>
      </c>
      <c r="E275" s="15" t="s">
        <v>61</v>
      </c>
      <c r="F275" s="13" t="s">
        <v>565</v>
      </c>
      <c r="G275" s="15" t="s">
        <v>257</v>
      </c>
      <c r="H275" s="13" t="s">
        <v>470</v>
      </c>
    </row>
    <row r="276" spans="2:9" x14ac:dyDescent="0.2">
      <c r="C276" s="17">
        <v>660</v>
      </c>
      <c r="D276" s="15" t="s">
        <v>616</v>
      </c>
      <c r="E276" s="15" t="s">
        <v>61</v>
      </c>
      <c r="F276" s="13" t="s">
        <v>565</v>
      </c>
      <c r="G276" s="15" t="s">
        <v>257</v>
      </c>
      <c r="H276" s="13" t="s">
        <v>470</v>
      </c>
    </row>
    <row r="277" spans="2:9" x14ac:dyDescent="0.2">
      <c r="C277" s="17">
        <v>1394</v>
      </c>
      <c r="D277" s="15" t="s">
        <v>566</v>
      </c>
      <c r="E277" s="15" t="s">
        <v>61</v>
      </c>
      <c r="F277" s="13" t="s">
        <v>567</v>
      </c>
      <c r="G277" s="15" t="s">
        <v>257</v>
      </c>
      <c r="H277" s="13" t="s">
        <v>470</v>
      </c>
    </row>
    <row r="278" spans="2:9" x14ac:dyDescent="0.2">
      <c r="C278" s="17">
        <v>2820</v>
      </c>
      <c r="D278" s="15" t="s">
        <v>568</v>
      </c>
      <c r="E278" s="15" t="s">
        <v>61</v>
      </c>
      <c r="F278" s="13" t="s">
        <v>569</v>
      </c>
      <c r="G278" s="15" t="s">
        <v>257</v>
      </c>
      <c r="H278" s="13" t="s">
        <v>470</v>
      </c>
    </row>
    <row r="279" spans="2:9" x14ac:dyDescent="0.2">
      <c r="C279" s="17">
        <v>829</v>
      </c>
      <c r="D279" s="15" t="s">
        <v>570</v>
      </c>
      <c r="E279" s="15" t="s">
        <v>61</v>
      </c>
      <c r="F279" s="13" t="s">
        <v>571</v>
      </c>
      <c r="G279" s="15" t="s">
        <v>257</v>
      </c>
      <c r="H279" s="13" t="s">
        <v>470</v>
      </c>
    </row>
    <row r="280" spans="2:9" x14ac:dyDescent="0.2">
      <c r="C280" s="14">
        <v>52313</v>
      </c>
      <c r="D280" s="15" t="s">
        <v>572</v>
      </c>
      <c r="E280" s="15" t="s">
        <v>61</v>
      </c>
      <c r="F280" s="13" t="s">
        <v>573</v>
      </c>
      <c r="G280" s="15" t="s">
        <v>257</v>
      </c>
      <c r="H280" s="13" t="s">
        <v>470</v>
      </c>
    </row>
    <row r="281" spans="2:9" x14ac:dyDescent="0.2">
      <c r="C281" s="14">
        <v>26794</v>
      </c>
      <c r="D281" s="15" t="s">
        <v>574</v>
      </c>
      <c r="E281" s="15" t="s">
        <v>61</v>
      </c>
      <c r="F281" s="15" t="s">
        <v>575</v>
      </c>
      <c r="G281" s="15" t="s">
        <v>257</v>
      </c>
      <c r="H281" s="13" t="s">
        <v>470</v>
      </c>
    </row>
    <row r="282" spans="2:9" x14ac:dyDescent="0.2">
      <c r="C282" s="17">
        <v>346</v>
      </c>
      <c r="D282" s="15" t="s">
        <v>576</v>
      </c>
      <c r="E282" s="15" t="s">
        <v>61</v>
      </c>
      <c r="F282" s="15" t="s">
        <v>577</v>
      </c>
      <c r="G282" s="15" t="s">
        <v>257</v>
      </c>
      <c r="H282" s="15" t="s">
        <v>470</v>
      </c>
    </row>
    <row r="283" spans="2:9" x14ac:dyDescent="0.2">
      <c r="D283" s="15" t="s">
        <v>617</v>
      </c>
      <c r="E283" s="15" t="s">
        <v>81</v>
      </c>
      <c r="F283" s="13"/>
    </row>
    <row r="284" spans="2:9" x14ac:dyDescent="0.2">
      <c r="C284" s="14">
        <v>3980</v>
      </c>
      <c r="D284" s="15" t="s">
        <v>578</v>
      </c>
      <c r="E284" s="15" t="s">
        <v>61</v>
      </c>
      <c r="F284" s="13" t="s">
        <v>579</v>
      </c>
      <c r="G284" s="15" t="s">
        <v>257</v>
      </c>
      <c r="H284" s="13" t="s">
        <v>470</v>
      </c>
    </row>
    <row r="285" spans="2:9" x14ac:dyDescent="0.2">
      <c r="C285" s="14">
        <v>3980</v>
      </c>
      <c r="D285" s="15" t="s">
        <v>580</v>
      </c>
      <c r="E285" s="15" t="s">
        <v>61</v>
      </c>
      <c r="F285" s="13" t="s">
        <v>581</v>
      </c>
      <c r="G285" s="15" t="s">
        <v>257</v>
      </c>
      <c r="H285" s="13" t="s">
        <v>470</v>
      </c>
    </row>
    <row r="286" spans="2:9" ht="15.75" customHeight="1" x14ac:dyDescent="0.2">
      <c r="C286" s="14">
        <v>3190</v>
      </c>
      <c r="D286" s="15" t="s">
        <v>582</v>
      </c>
      <c r="E286" s="15" t="s">
        <v>583</v>
      </c>
      <c r="F286" s="15" t="s">
        <v>584</v>
      </c>
      <c r="G286" s="15" t="s">
        <v>257</v>
      </c>
      <c r="H286" s="15" t="s">
        <v>470</v>
      </c>
    </row>
    <row r="287" spans="2:9" x14ac:dyDescent="0.2">
      <c r="C287" s="14">
        <v>1380</v>
      </c>
      <c r="D287" s="15" t="s">
        <v>585</v>
      </c>
      <c r="E287" s="15" t="s">
        <v>61</v>
      </c>
      <c r="F287" s="13" t="s">
        <v>586</v>
      </c>
      <c r="G287" s="15" t="s">
        <v>257</v>
      </c>
      <c r="H287" s="15" t="s">
        <v>470</v>
      </c>
    </row>
    <row r="288" spans="2:9" ht="19.5" customHeight="1" x14ac:dyDescent="0.2">
      <c r="C288" s="14">
        <v>9200</v>
      </c>
      <c r="D288" s="15" t="s">
        <v>618</v>
      </c>
      <c r="E288" s="15" t="s">
        <v>587</v>
      </c>
      <c r="F288" s="15" t="s">
        <v>588</v>
      </c>
      <c r="G288" s="15" t="s">
        <v>257</v>
      </c>
      <c r="H288" s="15" t="s">
        <v>470</v>
      </c>
    </row>
    <row r="289" spans="2:9" x14ac:dyDescent="0.2">
      <c r="B289" s="13" t="s">
        <v>589</v>
      </c>
      <c r="D289" s="15" t="s">
        <v>590</v>
      </c>
      <c r="E289" s="15" t="s">
        <v>591</v>
      </c>
      <c r="F289" s="13"/>
    </row>
    <row r="290" spans="2:9" x14ac:dyDescent="0.2">
      <c r="D290" s="15" t="s">
        <v>592</v>
      </c>
      <c r="E290" s="13" t="s">
        <v>593</v>
      </c>
      <c r="F290" s="13"/>
      <c r="I290" s="15" t="s">
        <v>594</v>
      </c>
    </row>
    <row r="291" spans="2:9" x14ac:dyDescent="0.2">
      <c r="C291" s="14">
        <v>35552</v>
      </c>
      <c r="D291" s="15" t="s">
        <v>595</v>
      </c>
      <c r="E291" s="13" t="s">
        <v>61</v>
      </c>
      <c r="F291" s="13" t="s">
        <v>565</v>
      </c>
      <c r="G291" s="15" t="s">
        <v>257</v>
      </c>
      <c r="H291" s="13" t="s">
        <v>470</v>
      </c>
    </row>
    <row r="292" spans="2:9" ht="21" customHeight="1" x14ac:dyDescent="0.2">
      <c r="C292" s="14">
        <v>17936</v>
      </c>
      <c r="D292" s="15" t="s">
        <v>596</v>
      </c>
      <c r="E292" s="13" t="s">
        <v>61</v>
      </c>
      <c r="F292" s="15" t="s">
        <v>597</v>
      </c>
      <c r="G292" s="15" t="s">
        <v>257</v>
      </c>
      <c r="H292" s="15" t="s">
        <v>470</v>
      </c>
    </row>
    <row r="293" spans="2:9" x14ac:dyDescent="0.2">
      <c r="C293" s="17">
        <v>830</v>
      </c>
      <c r="D293" s="15" t="s">
        <v>598</v>
      </c>
      <c r="E293" s="13" t="s">
        <v>61</v>
      </c>
      <c r="F293" s="13" t="s">
        <v>599</v>
      </c>
      <c r="G293" s="15" t="s">
        <v>257</v>
      </c>
      <c r="H293" s="13" t="s">
        <v>470</v>
      </c>
    </row>
    <row r="294" spans="2:9" x14ac:dyDescent="0.2">
      <c r="C294" s="17">
        <v>987</v>
      </c>
      <c r="D294" s="15" t="s">
        <v>600</v>
      </c>
      <c r="E294" s="13" t="s">
        <v>61</v>
      </c>
      <c r="F294" s="13" t="s">
        <v>601</v>
      </c>
      <c r="G294" s="15" t="s">
        <v>257</v>
      </c>
      <c r="H294" s="13" t="s">
        <v>470</v>
      </c>
    </row>
    <row r="295" spans="2:9" x14ac:dyDescent="0.2">
      <c r="C295" s="14">
        <v>2565</v>
      </c>
      <c r="D295" s="15" t="s">
        <v>602</v>
      </c>
      <c r="E295" s="13" t="s">
        <v>61</v>
      </c>
      <c r="F295" s="13" t="s">
        <v>603</v>
      </c>
      <c r="G295" s="15" t="s">
        <v>257</v>
      </c>
      <c r="H295" s="13" t="s">
        <v>470</v>
      </c>
    </row>
    <row r="296" spans="2:9" x14ac:dyDescent="0.2">
      <c r="C296" s="14">
        <v>20760</v>
      </c>
      <c r="D296" s="15" t="s">
        <v>604</v>
      </c>
      <c r="E296" s="13" t="s">
        <v>61</v>
      </c>
      <c r="F296" s="13" t="s">
        <v>605</v>
      </c>
      <c r="G296" s="15" t="s">
        <v>257</v>
      </c>
      <c r="H296" s="13" t="s">
        <v>470</v>
      </c>
    </row>
    <row r="297" spans="2:9" x14ac:dyDescent="0.2">
      <c r="C297" s="14">
        <v>7530</v>
      </c>
      <c r="D297" s="15" t="s">
        <v>606</v>
      </c>
      <c r="E297" s="13" t="s">
        <v>61</v>
      </c>
      <c r="F297" s="15" t="s">
        <v>607</v>
      </c>
      <c r="G297" s="15" t="s">
        <v>257</v>
      </c>
      <c r="H297" s="13" t="s">
        <v>470</v>
      </c>
    </row>
    <row r="298" spans="2:9" x14ac:dyDescent="0.2">
      <c r="C298" s="24">
        <v>15100.37</v>
      </c>
      <c r="D298" s="15" t="s">
        <v>608</v>
      </c>
      <c r="E298" s="13" t="s">
        <v>61</v>
      </c>
      <c r="F298" s="15" t="s">
        <v>409</v>
      </c>
      <c r="G298" s="15" t="s">
        <v>257</v>
      </c>
      <c r="H298" s="13" t="s">
        <v>470</v>
      </c>
    </row>
    <row r="299" spans="2:9" x14ac:dyDescent="0.2">
      <c r="B299" s="13" t="s">
        <v>134</v>
      </c>
    </row>
    <row r="300" spans="2:9" x14ac:dyDescent="0.2">
      <c r="B300" s="13" t="s">
        <v>621</v>
      </c>
    </row>
    <row r="301" spans="2:9" x14ac:dyDescent="0.2">
      <c r="B301" s="13" t="s">
        <v>623</v>
      </c>
    </row>
    <row r="303" spans="2:9" x14ac:dyDescent="0.2">
      <c r="B303" s="13" t="s">
        <v>619</v>
      </c>
      <c r="C303" s="17">
        <f>COUNTIF(C4:C298,"&gt;0")</f>
        <v>198</v>
      </c>
    </row>
    <row r="304" spans="2:9" x14ac:dyDescent="0.2">
      <c r="B304" s="13" t="s">
        <v>622</v>
      </c>
      <c r="C304" s="14">
        <f>AVERAGE(C4:C298)</f>
        <v>56345.981758793969</v>
      </c>
    </row>
    <row r="305" spans="2:3" x14ac:dyDescent="0.2">
      <c r="B305" s="13" t="s">
        <v>620</v>
      </c>
      <c r="C305" s="17">
        <f>COUNTIF(C4:C227,"&lt;10000")</f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Бюджет_на_съдебна система</vt:lpstr>
      <vt:lpstr>Капиталови_разходи_по_месеци</vt:lpstr>
      <vt:lpstr>Органи_на_съдебната_система</vt:lpstr>
      <vt:lpstr>Протоколи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2020-07-22T12:48:06Z</dcterms:modified>
</cp:coreProperties>
</file>